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330" windowWidth="12240" windowHeight="7710" firstSheet="2" activeTab="2"/>
  </bookViews>
  <sheets>
    <sheet name="Ratios" sheetId="9" r:id="rId1"/>
    <sheet name="Balance Sheet Econet" sheetId="1" r:id="rId2"/>
    <sheet name="Profit and Loss Econet" sheetId="2" r:id="rId3"/>
    <sheet name="Profit and Loss ok" sheetId="4" r:id="rId4"/>
    <sheet name="Balance Sheet ok" sheetId="5" r:id="rId5"/>
    <sheet name="Feb 2009 - Jul 2012" sheetId="6" r:id="rId6"/>
    <sheet name="Econet Feb 09 - Jun 12" sheetId="7" r:id="rId7"/>
    <sheet name="Comparison" sheetId="8" r:id="rId8"/>
  </sheets>
  <externalReferences>
    <externalReference r:id="rId9"/>
  </externalReferences>
  <calcPr calcId="145621" calcMode="autoNoTable" iterate="1" iterateCount="1000" iterateDelta="1E-4"/>
</workbook>
</file>

<file path=xl/calcChain.xml><?xml version="1.0" encoding="utf-8"?>
<calcChain xmlns="http://schemas.openxmlformats.org/spreadsheetml/2006/main">
  <c r="C62" i="2" l="1"/>
  <c r="B62" i="2"/>
  <c r="G11" i="8"/>
  <c r="H11" i="8" s="1"/>
  <c r="I11" i="8" s="1"/>
  <c r="I3" i="8"/>
  <c r="I9" i="8"/>
  <c r="H9" i="8"/>
  <c r="H7" i="8"/>
  <c r="I7" i="8" s="1"/>
  <c r="B33" i="4"/>
  <c r="B32" i="4"/>
  <c r="C30" i="4"/>
  <c r="B30" i="4"/>
  <c r="C29" i="4"/>
  <c r="B29" i="4"/>
  <c r="C28" i="4"/>
  <c r="B28" i="4"/>
  <c r="C54" i="2"/>
  <c r="C52" i="2"/>
  <c r="B52" i="2"/>
  <c r="B54" i="2" s="1"/>
  <c r="C51" i="2"/>
  <c r="B51" i="2"/>
  <c r="C14" i="2"/>
  <c r="C20" i="2" s="1"/>
  <c r="B14" i="2"/>
  <c r="B20" i="2" s="1"/>
  <c r="C8" i="2"/>
  <c r="B8" i="2"/>
  <c r="A273" i="8"/>
  <c r="A274" i="8" s="1"/>
  <c r="A275" i="8" s="1"/>
  <c r="A272" i="8"/>
  <c r="A52" i="8"/>
  <c r="A53" i="8" s="1"/>
  <c r="A54" i="8" s="1"/>
  <c r="A55" i="8" s="1"/>
  <c r="A57" i="8" s="1"/>
  <c r="A58" i="8" s="1"/>
  <c r="A59" i="8" s="1"/>
  <c r="A60" i="8" s="1"/>
  <c r="A41" i="8"/>
  <c r="A42" i="8" s="1"/>
  <c r="A6" i="8"/>
  <c r="A6" i="7"/>
  <c r="A41" i="7"/>
  <c r="A42" i="7"/>
  <c r="A52" i="7"/>
  <c r="A53" i="7"/>
  <c r="A54" i="7"/>
  <c r="A55" i="7"/>
  <c r="A57" i="7" s="1"/>
  <c r="A58" i="7" s="1"/>
  <c r="A59" i="7" s="1"/>
  <c r="A60" i="7" s="1"/>
  <c r="A272" i="7"/>
  <c r="A273" i="7"/>
  <c r="A274" i="7" s="1"/>
  <c r="A275" i="7" s="1"/>
  <c r="A6" i="6"/>
  <c r="A41" i="6"/>
  <c r="A42" i="6"/>
  <c r="A52" i="6"/>
  <c r="A53" i="6"/>
  <c r="A54" i="6"/>
  <c r="A55" i="6"/>
  <c r="A57" i="6" s="1"/>
  <c r="A58" i="6" s="1"/>
  <c r="A59" i="6" s="1"/>
  <c r="A60" i="6" s="1"/>
  <c r="A272" i="6"/>
  <c r="A273" i="6"/>
  <c r="A274" i="6" s="1"/>
  <c r="A275" i="6" s="1"/>
  <c r="A277" i="6" s="1"/>
  <c r="A278" i="6" s="1"/>
  <c r="A279" i="6" s="1"/>
  <c r="A280" i="6" s="1"/>
  <c r="A282" i="6" s="1"/>
  <c r="A283" i="6" s="1"/>
  <c r="A276" i="6"/>
  <c r="A281" i="6"/>
  <c r="A284" i="6"/>
  <c r="A285" i="6" s="1"/>
  <c r="A426" i="6"/>
  <c r="A427" i="6" s="1"/>
  <c r="A428" i="6" s="1"/>
  <c r="A429" i="6" s="1"/>
  <c r="A430" i="6" s="1"/>
  <c r="A431" i="6"/>
  <c r="A432" i="6" s="1"/>
  <c r="A433" i="6" s="1"/>
  <c r="A434" i="6"/>
  <c r="A435" i="6" s="1"/>
  <c r="A436" i="6" s="1"/>
  <c r="A437" i="6" s="1"/>
  <c r="A438" i="6" s="1"/>
  <c r="A439" i="6" s="1"/>
  <c r="A440" i="6" s="1"/>
  <c r="A441" i="6" s="1"/>
  <c r="A442" i="6" s="1"/>
  <c r="A443" i="6" s="1"/>
  <c r="A444" i="6" s="1"/>
  <c r="A445" i="6" s="1"/>
  <c r="A446" i="6" s="1"/>
  <c r="A469" i="6"/>
  <c r="A470" i="6" s="1"/>
  <c r="A471" i="6" s="1"/>
  <c r="A472" i="6"/>
  <c r="A473" i="6" s="1"/>
  <c r="A474" i="6" s="1"/>
  <c r="A475" i="6" s="1"/>
  <c r="A476" i="6" s="1"/>
  <c r="A477" i="6" s="1"/>
  <c r="A478" i="6" s="1"/>
  <c r="A479" i="6" s="1"/>
  <c r="A480" i="6" s="1"/>
  <c r="A481" i="6" s="1"/>
  <c r="A482" i="6" s="1"/>
  <c r="A483" i="6" s="1"/>
  <c r="A484" i="6" s="1"/>
  <c r="A485" i="6" s="1"/>
  <c r="A486" i="6" s="1"/>
  <c r="A487" i="6" s="1"/>
  <c r="A488" i="6" s="1"/>
  <c r="A489" i="6" s="1"/>
  <c r="A490" i="6" s="1"/>
  <c r="A491" i="6" s="1"/>
  <c r="A492" i="6" s="1"/>
  <c r="A493" i="6" s="1"/>
  <c r="A494" i="6" s="1"/>
  <c r="A495" i="6" s="1"/>
  <c r="A496" i="6" s="1"/>
  <c r="A497" i="6" s="1"/>
  <c r="A498" i="6" s="1"/>
  <c r="A499" i="6" s="1"/>
  <c r="A500" i="6" s="1"/>
  <c r="A501" i="6" s="1"/>
  <c r="A502" i="6" s="1"/>
  <c r="A503" i="6" s="1"/>
  <c r="A504" i="6" s="1"/>
  <c r="A505" i="6" s="1"/>
  <c r="A506" i="6" s="1"/>
  <c r="A507" i="6" s="1"/>
  <c r="A508" i="6" s="1"/>
  <c r="A509" i="6" s="1"/>
  <c r="A510" i="6" s="1"/>
  <c r="A511" i="6" s="1"/>
  <c r="A512" i="6" s="1"/>
  <c r="A513" i="6" s="1"/>
  <c r="A514" i="6" s="1"/>
  <c r="A515" i="6" s="1"/>
  <c r="A516" i="6" s="1"/>
  <c r="A517" i="6" s="1"/>
  <c r="A518" i="6" s="1"/>
  <c r="A519" i="6" s="1"/>
  <c r="A520" i="6" s="1"/>
  <c r="A521" i="6" s="1"/>
  <c r="A522" i="6" s="1"/>
  <c r="A523" i="6" s="1"/>
  <c r="A524" i="6" s="1"/>
  <c r="A525" i="6" s="1"/>
  <c r="A526" i="6" s="1"/>
  <c r="A527" i="6" s="1"/>
  <c r="A528" i="6" s="1"/>
  <c r="A529" i="6" s="1"/>
  <c r="A530" i="6" s="1"/>
  <c r="A531" i="6" s="1"/>
  <c r="A532" i="6" s="1"/>
  <c r="A533" i="6" s="1"/>
  <c r="A534" i="6" s="1"/>
  <c r="A535" i="6" s="1"/>
  <c r="A536" i="6" s="1"/>
  <c r="A537" i="6" s="1"/>
  <c r="A538" i="6" s="1"/>
  <c r="A539" i="6" s="1"/>
  <c r="A540" i="6" s="1"/>
  <c r="A541" i="6" s="1"/>
  <c r="A542" i="6" s="1"/>
  <c r="A543" i="6" s="1"/>
  <c r="A544" i="6" s="1"/>
  <c r="A545" i="6" s="1"/>
  <c r="A546" i="6" s="1"/>
  <c r="A547" i="6" s="1"/>
  <c r="A548" i="6" s="1"/>
  <c r="A549" i="6" s="1"/>
  <c r="A550" i="6" s="1"/>
  <c r="A551" i="6" s="1"/>
  <c r="A552" i="6" s="1"/>
  <c r="A553" i="6" s="1"/>
  <c r="A554" i="6" s="1"/>
  <c r="A555" i="6" s="1"/>
  <c r="A556" i="6" s="1"/>
  <c r="A557" i="6" s="1"/>
  <c r="A558" i="6" s="1"/>
  <c r="A559" i="6" s="1"/>
  <c r="A560" i="6" s="1"/>
  <c r="A561" i="6" s="1"/>
  <c r="A562" i="6" s="1"/>
  <c r="A563" i="6" s="1"/>
  <c r="A564" i="6" s="1"/>
  <c r="A565" i="6" s="1"/>
  <c r="A566" i="6" s="1"/>
  <c r="A567" i="6" s="1"/>
  <c r="A568" i="6" s="1"/>
  <c r="A569" i="6" s="1"/>
  <c r="A570" i="6" s="1"/>
  <c r="A571" i="6" s="1"/>
  <c r="A572" i="6" s="1"/>
  <c r="A573" i="6" s="1"/>
  <c r="A574" i="6" s="1"/>
  <c r="A575" i="6" s="1"/>
  <c r="A576" i="6" s="1"/>
  <c r="A577" i="6" s="1"/>
  <c r="A578" i="6" s="1"/>
  <c r="A579" i="6" s="1"/>
  <c r="A580" i="6" s="1"/>
  <c r="A581" i="6" s="1"/>
  <c r="A582" i="6" s="1"/>
  <c r="A583" i="6" s="1"/>
  <c r="A584" i="6" s="1"/>
  <c r="A585" i="6" s="1"/>
  <c r="A586" i="6" s="1"/>
  <c r="A587" i="6" s="1"/>
  <c r="A588" i="6" s="1"/>
  <c r="A589" i="6" s="1"/>
  <c r="A590" i="6" s="1"/>
  <c r="A591" i="6" s="1"/>
  <c r="A592" i="6" s="1"/>
  <c r="A593" i="6" s="1"/>
  <c r="A594" i="6" s="1"/>
  <c r="A595" i="6" s="1"/>
  <c r="A596" i="6" s="1"/>
  <c r="A597" i="6" s="1"/>
  <c r="A598" i="6" s="1"/>
  <c r="A599" i="6" s="1"/>
  <c r="A600" i="6" s="1"/>
  <c r="A601" i="6" s="1"/>
  <c r="A602" i="6" s="1"/>
  <c r="A603" i="6" s="1"/>
  <c r="A604" i="6" s="1"/>
  <c r="A605" i="6" s="1"/>
  <c r="A606" i="6" s="1"/>
  <c r="A607" i="6" s="1"/>
  <c r="A608" i="6" s="1"/>
  <c r="A609" i="6" s="1"/>
  <c r="A610" i="6" s="1"/>
  <c r="A611" i="6" s="1"/>
  <c r="A612" i="6" s="1"/>
  <c r="A613" i="6" s="1"/>
  <c r="A614" i="6" s="1"/>
  <c r="A615" i="6" s="1"/>
  <c r="A616" i="6" s="1"/>
  <c r="A617" i="6" s="1"/>
  <c r="A618" i="6" s="1"/>
  <c r="A619" i="6" s="1"/>
  <c r="A620" i="6" s="1"/>
  <c r="A621" i="6" s="1"/>
  <c r="A622" i="6" s="1"/>
  <c r="A623" i="6" s="1"/>
  <c r="A624" i="6" s="1"/>
  <c r="A625" i="6" s="1"/>
  <c r="A626" i="6" s="1"/>
  <c r="A627" i="6" s="1"/>
  <c r="A628" i="6" s="1"/>
  <c r="A629" i="6" s="1"/>
  <c r="A630" i="6" s="1"/>
  <c r="A631" i="6" s="1"/>
  <c r="A632" i="6" s="1"/>
  <c r="A633" i="6" s="1"/>
  <c r="A634" i="6" s="1"/>
  <c r="A635" i="6" s="1"/>
  <c r="A636" i="6" s="1"/>
  <c r="A637" i="6" s="1"/>
  <c r="A638" i="6" s="1"/>
  <c r="A639" i="6" s="1"/>
  <c r="A640" i="6" s="1"/>
  <c r="A641" i="6" s="1"/>
  <c r="A642" i="6" s="1"/>
  <c r="A643" i="6" s="1"/>
  <c r="A644" i="6" s="1"/>
  <c r="A645" i="6" s="1"/>
  <c r="A646" i="6" s="1"/>
  <c r="A647" i="6" s="1"/>
  <c r="A648" i="6" s="1"/>
  <c r="A649" i="6" s="1"/>
  <c r="A650" i="6" s="1"/>
  <c r="A651" i="6" s="1"/>
  <c r="A652" i="6" s="1"/>
  <c r="A653" i="6" s="1"/>
  <c r="A654" i="6" s="1"/>
  <c r="A655" i="6" s="1"/>
  <c r="A656" i="6" s="1"/>
  <c r="A657" i="6" s="1"/>
  <c r="A658" i="6" s="1"/>
  <c r="A659" i="6" s="1"/>
  <c r="A660" i="6" s="1"/>
  <c r="A661" i="6" s="1"/>
  <c r="A662" i="6" s="1"/>
  <c r="A663" i="6" s="1"/>
  <c r="A664" i="6" s="1"/>
  <c r="A665" i="6" s="1"/>
  <c r="A666" i="6" s="1"/>
  <c r="A667" i="6" s="1"/>
  <c r="A668" i="6" s="1"/>
  <c r="A669" i="6" s="1"/>
  <c r="A670" i="6" s="1"/>
  <c r="A671" i="6" s="1"/>
  <c r="A672" i="6" s="1"/>
  <c r="A673" i="6" s="1"/>
  <c r="A674" i="6" s="1"/>
  <c r="A675" i="6" s="1"/>
  <c r="A676" i="6" s="1"/>
  <c r="A677" i="6" s="1"/>
  <c r="A678" i="6" s="1"/>
  <c r="A679" i="6" s="1"/>
  <c r="A680" i="6" s="1"/>
  <c r="A681" i="6" s="1"/>
  <c r="A682" i="6" s="1"/>
  <c r="A683" i="6" s="1"/>
  <c r="A684" i="6" s="1"/>
  <c r="A685" i="6" s="1"/>
  <c r="A686" i="6" s="1"/>
  <c r="A687" i="6" s="1"/>
  <c r="A688" i="6" s="1"/>
  <c r="A689" i="6" s="1"/>
  <c r="A690" i="6" s="1"/>
  <c r="A691" i="6" s="1"/>
  <c r="A692" i="6" s="1"/>
  <c r="A693" i="6" s="1"/>
  <c r="A694" i="6" s="1"/>
  <c r="A695" i="6" s="1"/>
  <c r="A696" i="6" s="1"/>
  <c r="A697" i="6" s="1"/>
  <c r="A698" i="6" s="1"/>
  <c r="A699" i="6" s="1"/>
  <c r="A700" i="6" s="1"/>
  <c r="A701" i="6" s="1"/>
  <c r="A702" i="6" s="1"/>
  <c r="A703" i="6" s="1"/>
  <c r="A704" i="6" s="1"/>
  <c r="A705" i="6" s="1"/>
  <c r="A706" i="6" s="1"/>
  <c r="A707" i="6" s="1"/>
  <c r="A708" i="6" s="1"/>
  <c r="A709" i="6" s="1"/>
  <c r="A710" i="6" s="1"/>
  <c r="A711" i="6" s="1"/>
  <c r="A712" i="6" s="1"/>
  <c r="A713" i="6" s="1"/>
  <c r="A714" i="6" s="1"/>
  <c r="A715" i="6" s="1"/>
  <c r="A716" i="6" s="1"/>
  <c r="A717" i="6" s="1"/>
  <c r="A718" i="6" s="1"/>
  <c r="A719" i="6" s="1"/>
  <c r="A720" i="6" s="1"/>
  <c r="A721" i="6" s="1"/>
  <c r="A722" i="6" s="1"/>
  <c r="A723" i="6" s="1"/>
  <c r="A724" i="6" s="1"/>
  <c r="A725" i="6" s="1"/>
  <c r="A726" i="6" s="1"/>
  <c r="A727" i="6" s="1"/>
  <c r="A728" i="6" s="1"/>
  <c r="A729" i="6" s="1"/>
  <c r="A730" i="6" s="1"/>
  <c r="A731" i="6" s="1"/>
  <c r="A732" i="6" s="1"/>
  <c r="A733" i="6" s="1"/>
  <c r="A734" i="6" s="1"/>
  <c r="A735" i="6" s="1"/>
  <c r="A736" i="6" s="1"/>
  <c r="A737" i="6" s="1"/>
  <c r="A738" i="6" s="1"/>
  <c r="A739" i="6" s="1"/>
  <c r="A740" i="6" s="1"/>
  <c r="A741" i="6" s="1"/>
  <c r="A742" i="6" s="1"/>
  <c r="A743" i="6" s="1"/>
  <c r="A744" i="6" s="1"/>
  <c r="A745" i="6" s="1"/>
  <c r="A746" i="6" s="1"/>
  <c r="A747" i="6" s="1"/>
  <c r="A748" i="6" s="1"/>
  <c r="A749" i="6" s="1"/>
  <c r="A750" i="6" s="1"/>
  <c r="A751" i="6" s="1"/>
  <c r="A752" i="6" s="1"/>
  <c r="A753" i="6" s="1"/>
  <c r="A754" i="6" s="1"/>
  <c r="A755" i="6" s="1"/>
  <c r="A756" i="6" s="1"/>
  <c r="A757" i="6" s="1"/>
  <c r="A758" i="6" s="1"/>
  <c r="A759" i="6" s="1"/>
  <c r="A760" i="6" s="1"/>
  <c r="A761" i="6" s="1"/>
  <c r="A762" i="6" s="1"/>
  <c r="A763" i="6" s="1"/>
  <c r="A764" i="6" s="1"/>
  <c r="A765" i="6" s="1"/>
  <c r="A766" i="6" s="1"/>
  <c r="A767" i="6" s="1"/>
  <c r="A768" i="6" s="1"/>
  <c r="A769" i="6" s="1"/>
  <c r="A770" i="6" s="1"/>
  <c r="A771" i="6" s="1"/>
  <c r="A772" i="6" s="1"/>
  <c r="A773" i="6" s="1"/>
  <c r="F555" i="6"/>
  <c r="H555" i="6" s="1"/>
  <c r="F558" i="6"/>
  <c r="F816" i="6"/>
  <c r="F817" i="6"/>
  <c r="B56" i="2" l="1"/>
  <c r="B58" i="2" s="1"/>
  <c r="A62" i="8"/>
  <c r="A63" i="8" s="1"/>
  <c r="A64" i="8" s="1"/>
  <c r="A65" i="8" s="1"/>
  <c r="A61" i="8"/>
  <c r="A276" i="8"/>
  <c r="A277" i="8"/>
  <c r="A278" i="8" s="1"/>
  <c r="A279" i="8" s="1"/>
  <c r="A280" i="8" s="1"/>
  <c r="A62" i="7"/>
  <c r="A63" i="7" s="1"/>
  <c r="A64" i="7" s="1"/>
  <c r="A65" i="7" s="1"/>
  <c r="A61" i="7"/>
  <c r="A277" i="7"/>
  <c r="A278" i="7" s="1"/>
  <c r="A279" i="7" s="1"/>
  <c r="A280" i="7" s="1"/>
  <c r="A276" i="7"/>
  <c r="A62" i="6"/>
  <c r="A63" i="6" s="1"/>
  <c r="A64" i="6" s="1"/>
  <c r="A65" i="6" s="1"/>
  <c r="A61" i="6"/>
  <c r="A287" i="6"/>
  <c r="A288" i="6" s="1"/>
  <c r="A289" i="6" s="1"/>
  <c r="A290" i="6" s="1"/>
  <c r="A286" i="6"/>
  <c r="F557" i="6"/>
  <c r="F559" i="6" s="1"/>
  <c r="A282" i="8" l="1"/>
  <c r="A283" i="8" s="1"/>
  <c r="A284" i="8" s="1"/>
  <c r="A285" i="8" s="1"/>
  <c r="A281" i="8"/>
  <c r="A67" i="8"/>
  <c r="A68" i="8" s="1"/>
  <c r="A69" i="8" s="1"/>
  <c r="A70" i="8" s="1"/>
  <c r="A66" i="8"/>
  <c r="A66" i="7"/>
  <c r="A67" i="7"/>
  <c r="A68" i="7" s="1"/>
  <c r="A69" i="7" s="1"/>
  <c r="A70" i="7" s="1"/>
  <c r="A282" i="7"/>
  <c r="A283" i="7" s="1"/>
  <c r="A284" i="7" s="1"/>
  <c r="A285" i="7" s="1"/>
  <c r="A281" i="7"/>
  <c r="A66" i="6"/>
  <c r="A67" i="6"/>
  <c r="A68" i="6" s="1"/>
  <c r="A69" i="6" s="1"/>
  <c r="A70" i="6" s="1"/>
  <c r="A291" i="6"/>
  <c r="A292" i="6"/>
  <c r="A293" i="6" s="1"/>
  <c r="A294" i="6" s="1"/>
  <c r="A295" i="6" s="1"/>
  <c r="A71" i="8" l="1"/>
  <c r="A72" i="8"/>
  <c r="A73" i="8" s="1"/>
  <c r="A74" i="8" s="1"/>
  <c r="A75" i="8" s="1"/>
  <c r="A287" i="8"/>
  <c r="A288" i="8" s="1"/>
  <c r="A289" i="8" s="1"/>
  <c r="A290" i="8" s="1"/>
  <c r="A286" i="8"/>
  <c r="A71" i="7"/>
  <c r="A72" i="7"/>
  <c r="A73" i="7" s="1"/>
  <c r="A74" i="7" s="1"/>
  <c r="A75" i="7" s="1"/>
  <c r="A287" i="7"/>
  <c r="A288" i="7" s="1"/>
  <c r="A289" i="7" s="1"/>
  <c r="A290" i="7" s="1"/>
  <c r="A286" i="7"/>
  <c r="A71" i="6"/>
  <c r="A72" i="6"/>
  <c r="A73" i="6" s="1"/>
  <c r="A74" i="6" s="1"/>
  <c r="A75" i="6" s="1"/>
  <c r="A296" i="6"/>
  <c r="A297" i="6"/>
  <c r="A298" i="6" s="1"/>
  <c r="A299" i="6" s="1"/>
  <c r="A300" i="6" s="1"/>
  <c r="A292" i="8" l="1"/>
  <c r="A293" i="8" s="1"/>
  <c r="A294" i="8" s="1"/>
  <c r="A295" i="8" s="1"/>
  <c r="A291" i="8"/>
  <c r="A77" i="8"/>
  <c r="A78" i="8" s="1"/>
  <c r="A79" i="8" s="1"/>
  <c r="A80" i="8" s="1"/>
  <c r="A76" i="8"/>
  <c r="A291" i="7"/>
  <c r="A292" i="7"/>
  <c r="A293" i="7" s="1"/>
  <c r="A294" i="7" s="1"/>
  <c r="A295" i="7" s="1"/>
  <c r="A77" i="7"/>
  <c r="A78" i="7" s="1"/>
  <c r="A79" i="7" s="1"/>
  <c r="A80" i="7" s="1"/>
  <c r="A76" i="7"/>
  <c r="A302" i="6"/>
  <c r="A303" i="6" s="1"/>
  <c r="A304" i="6" s="1"/>
  <c r="A305" i="6" s="1"/>
  <c r="A306" i="6" s="1"/>
  <c r="A307" i="6" s="1"/>
  <c r="A308" i="6" s="1"/>
  <c r="A309" i="6" s="1"/>
  <c r="A310" i="6" s="1"/>
  <c r="A311" i="6" s="1"/>
  <c r="A312" i="6" s="1"/>
  <c r="A313" i="6" s="1"/>
  <c r="A314" i="6" s="1"/>
  <c r="A315" i="6" s="1"/>
  <c r="A316" i="6" s="1"/>
  <c r="A317" i="6" s="1"/>
  <c r="A318" i="6" s="1"/>
  <c r="A319" i="6" s="1"/>
  <c r="A320" i="6" s="1"/>
  <c r="A321" i="6" s="1"/>
  <c r="A322" i="6" s="1"/>
  <c r="A323" i="6" s="1"/>
  <c r="A324" i="6" s="1"/>
  <c r="A325" i="6" s="1"/>
  <c r="A326" i="6" s="1"/>
  <c r="A327" i="6" s="1"/>
  <c r="A328" i="6" s="1"/>
  <c r="A329" i="6" s="1"/>
  <c r="A330" i="6" s="1"/>
  <c r="A331" i="6" s="1"/>
  <c r="A332" i="6" s="1"/>
  <c r="A333" i="6" s="1"/>
  <c r="A334" i="6" s="1"/>
  <c r="A335" i="6" s="1"/>
  <c r="A336" i="6" s="1"/>
  <c r="A337" i="6" s="1"/>
  <c r="A338" i="6" s="1"/>
  <c r="A339" i="6" s="1"/>
  <c r="A340" i="6" s="1"/>
  <c r="A341" i="6" s="1"/>
  <c r="A342" i="6" s="1"/>
  <c r="A343" i="6" s="1"/>
  <c r="A344" i="6" s="1"/>
  <c r="A345" i="6" s="1"/>
  <c r="A346" i="6" s="1"/>
  <c r="A347" i="6" s="1"/>
  <c r="A348" i="6" s="1"/>
  <c r="A349" i="6" s="1"/>
  <c r="A350" i="6" s="1"/>
  <c r="A351" i="6" s="1"/>
  <c r="A352" i="6" s="1"/>
  <c r="A353" i="6" s="1"/>
  <c r="A354" i="6" s="1"/>
  <c r="A355" i="6" s="1"/>
  <c r="A356" i="6" s="1"/>
  <c r="A357" i="6" s="1"/>
  <c r="A358" i="6" s="1"/>
  <c r="A359" i="6" s="1"/>
  <c r="A360" i="6" s="1"/>
  <c r="A361" i="6" s="1"/>
  <c r="A362" i="6" s="1"/>
  <c r="A363" i="6" s="1"/>
  <c r="A364" i="6" s="1"/>
  <c r="A365" i="6" s="1"/>
  <c r="A366" i="6" s="1"/>
  <c r="A367" i="6" s="1"/>
  <c r="A368" i="6" s="1"/>
  <c r="A369" i="6" s="1"/>
  <c r="A370" i="6" s="1"/>
  <c r="A371" i="6" s="1"/>
  <c r="A372" i="6" s="1"/>
  <c r="A373" i="6" s="1"/>
  <c r="A374" i="6" s="1"/>
  <c r="A375" i="6" s="1"/>
  <c r="A376" i="6" s="1"/>
  <c r="A377" i="6" s="1"/>
  <c r="A378" i="6" s="1"/>
  <c r="A379" i="6" s="1"/>
  <c r="A380" i="6" s="1"/>
  <c r="A381" i="6" s="1"/>
  <c r="A382" i="6" s="1"/>
  <c r="A383" i="6" s="1"/>
  <c r="A384" i="6" s="1"/>
  <c r="A385" i="6" s="1"/>
  <c r="A386" i="6" s="1"/>
  <c r="A387" i="6" s="1"/>
  <c r="A388" i="6" s="1"/>
  <c r="A389" i="6" s="1"/>
  <c r="A390" i="6" s="1"/>
  <c r="A391" i="6" s="1"/>
  <c r="A392" i="6" s="1"/>
  <c r="A393" i="6" s="1"/>
  <c r="A394" i="6" s="1"/>
  <c r="A395" i="6" s="1"/>
  <c r="A396" i="6" s="1"/>
  <c r="A397" i="6" s="1"/>
  <c r="A398" i="6" s="1"/>
  <c r="A399" i="6" s="1"/>
  <c r="A400" i="6" s="1"/>
  <c r="A401" i="6" s="1"/>
  <c r="A402" i="6" s="1"/>
  <c r="A403" i="6" s="1"/>
  <c r="A301" i="6"/>
  <c r="A77" i="6"/>
  <c r="A78" i="6" s="1"/>
  <c r="A79" i="6" s="1"/>
  <c r="A80" i="6" s="1"/>
  <c r="A76" i="6"/>
  <c r="A82" i="8" l="1"/>
  <c r="A83" i="8" s="1"/>
  <c r="A84" i="8" s="1"/>
  <c r="A85" i="8" s="1"/>
  <c r="A81" i="8"/>
  <c r="A296" i="8"/>
  <c r="A297" i="8"/>
  <c r="A298" i="8" s="1"/>
  <c r="A299" i="8" s="1"/>
  <c r="A300" i="8" s="1"/>
  <c r="A82" i="7"/>
  <c r="A83" i="7" s="1"/>
  <c r="A84" i="7" s="1"/>
  <c r="A85" i="7" s="1"/>
  <c r="A81" i="7"/>
  <c r="A296" i="7"/>
  <c r="A297" i="7"/>
  <c r="A298" i="7" s="1"/>
  <c r="A299" i="7" s="1"/>
  <c r="A300" i="7" s="1"/>
  <c r="A82" i="6"/>
  <c r="A83" i="6" s="1"/>
  <c r="A84" i="6" s="1"/>
  <c r="A85" i="6" s="1"/>
  <c r="A81" i="6"/>
  <c r="A302" i="8" l="1"/>
  <c r="A303" i="8" s="1"/>
  <c r="A304" i="8" s="1"/>
  <c r="A305" i="8" s="1"/>
  <c r="A306" i="8" s="1"/>
  <c r="A307" i="8" s="1"/>
  <c r="A308" i="8" s="1"/>
  <c r="A309" i="8" s="1"/>
  <c r="A310" i="8" s="1"/>
  <c r="A311" i="8" s="1"/>
  <c r="A312" i="8" s="1"/>
  <c r="A313" i="8" s="1"/>
  <c r="A314" i="8" s="1"/>
  <c r="A315" i="8" s="1"/>
  <c r="A316" i="8" s="1"/>
  <c r="A317" i="8" s="1"/>
  <c r="A318" i="8" s="1"/>
  <c r="A319" i="8" s="1"/>
  <c r="A320" i="8" s="1"/>
  <c r="A321" i="8" s="1"/>
  <c r="A322" i="8" s="1"/>
  <c r="A323" i="8" s="1"/>
  <c r="A324" i="8" s="1"/>
  <c r="A325" i="8" s="1"/>
  <c r="A326" i="8" s="1"/>
  <c r="A327" i="8" s="1"/>
  <c r="A328" i="8" s="1"/>
  <c r="A329" i="8" s="1"/>
  <c r="A330" i="8" s="1"/>
  <c r="A331" i="8" s="1"/>
  <c r="A332" i="8" s="1"/>
  <c r="A333" i="8" s="1"/>
  <c r="A334" i="8" s="1"/>
  <c r="A335" i="8" s="1"/>
  <c r="A336" i="8" s="1"/>
  <c r="A337" i="8" s="1"/>
  <c r="A338" i="8" s="1"/>
  <c r="A339" i="8" s="1"/>
  <c r="A340" i="8" s="1"/>
  <c r="A341" i="8" s="1"/>
  <c r="A342" i="8" s="1"/>
  <c r="A343" i="8" s="1"/>
  <c r="A344" i="8" s="1"/>
  <c r="A345" i="8" s="1"/>
  <c r="A346" i="8" s="1"/>
  <c r="A347" i="8" s="1"/>
  <c r="A348" i="8" s="1"/>
  <c r="A349" i="8" s="1"/>
  <c r="A350" i="8" s="1"/>
  <c r="A351" i="8" s="1"/>
  <c r="A352" i="8" s="1"/>
  <c r="A353" i="8" s="1"/>
  <c r="A354" i="8" s="1"/>
  <c r="A355" i="8" s="1"/>
  <c r="A356" i="8" s="1"/>
  <c r="A357" i="8" s="1"/>
  <c r="A358" i="8" s="1"/>
  <c r="A359" i="8" s="1"/>
  <c r="A360" i="8" s="1"/>
  <c r="A361" i="8" s="1"/>
  <c r="A362" i="8" s="1"/>
  <c r="A363" i="8" s="1"/>
  <c r="A364" i="8" s="1"/>
  <c r="A365" i="8" s="1"/>
  <c r="A366" i="8" s="1"/>
  <c r="A367" i="8" s="1"/>
  <c r="A368" i="8" s="1"/>
  <c r="A369" i="8" s="1"/>
  <c r="A370" i="8" s="1"/>
  <c r="A371" i="8" s="1"/>
  <c r="A372" i="8" s="1"/>
  <c r="A373" i="8" s="1"/>
  <c r="A374" i="8" s="1"/>
  <c r="A375" i="8" s="1"/>
  <c r="A376" i="8" s="1"/>
  <c r="A377" i="8" s="1"/>
  <c r="A378" i="8" s="1"/>
  <c r="A379" i="8" s="1"/>
  <c r="A380" i="8" s="1"/>
  <c r="A381" i="8" s="1"/>
  <c r="A382" i="8" s="1"/>
  <c r="A383" i="8" s="1"/>
  <c r="A384" i="8" s="1"/>
  <c r="A385" i="8" s="1"/>
  <c r="A386" i="8" s="1"/>
  <c r="A387" i="8" s="1"/>
  <c r="A388" i="8" s="1"/>
  <c r="A389" i="8" s="1"/>
  <c r="A390" i="8" s="1"/>
  <c r="A391" i="8" s="1"/>
  <c r="A392" i="8" s="1"/>
  <c r="A393" i="8" s="1"/>
  <c r="A394" i="8" s="1"/>
  <c r="A395" i="8" s="1"/>
  <c r="A396" i="8" s="1"/>
  <c r="A397" i="8" s="1"/>
  <c r="A398" i="8" s="1"/>
  <c r="A399" i="8" s="1"/>
  <c r="A400" i="8" s="1"/>
  <c r="A401" i="8" s="1"/>
  <c r="A402" i="8" s="1"/>
  <c r="A403" i="8" s="1"/>
  <c r="A404" i="8" s="1"/>
  <c r="A405" i="8" s="1"/>
  <c r="A406" i="8" s="1"/>
  <c r="A407" i="8" s="1"/>
  <c r="A408" i="8" s="1"/>
  <c r="A409" i="8" s="1"/>
  <c r="A410" i="8" s="1"/>
  <c r="A411" i="8" s="1"/>
  <c r="A412" i="8" s="1"/>
  <c r="A413" i="8" s="1"/>
  <c r="A414" i="8" s="1"/>
  <c r="A415" i="8" s="1"/>
  <c r="A416" i="8" s="1"/>
  <c r="A417" i="8" s="1"/>
  <c r="A418" i="8" s="1"/>
  <c r="A419" i="8" s="1"/>
  <c r="A420" i="8" s="1"/>
  <c r="A421" i="8" s="1"/>
  <c r="A422" i="8" s="1"/>
  <c r="A423" i="8" s="1"/>
  <c r="A424" i="8" s="1"/>
  <c r="A425" i="8" s="1"/>
  <c r="A426" i="8" s="1"/>
  <c r="A427" i="8" s="1"/>
  <c r="A428" i="8" s="1"/>
  <c r="A429" i="8" s="1"/>
  <c r="A430" i="8" s="1"/>
  <c r="A431" i="8" s="1"/>
  <c r="A432" i="8" s="1"/>
  <c r="A433" i="8" s="1"/>
  <c r="A434" i="8" s="1"/>
  <c r="A435" i="8" s="1"/>
  <c r="A436" i="8" s="1"/>
  <c r="A437" i="8" s="1"/>
  <c r="A438" i="8" s="1"/>
  <c r="A439" i="8" s="1"/>
  <c r="A440" i="8" s="1"/>
  <c r="A441" i="8" s="1"/>
  <c r="A442" i="8" s="1"/>
  <c r="A443" i="8" s="1"/>
  <c r="A444" i="8" s="1"/>
  <c r="A445" i="8" s="1"/>
  <c r="A446" i="8" s="1"/>
  <c r="A447" i="8" s="1"/>
  <c r="A448" i="8" s="1"/>
  <c r="A449" i="8" s="1"/>
  <c r="A450" i="8" s="1"/>
  <c r="A451" i="8" s="1"/>
  <c r="A452" i="8" s="1"/>
  <c r="A453" i="8" s="1"/>
  <c r="A454" i="8" s="1"/>
  <c r="A455" i="8" s="1"/>
  <c r="A456" i="8" s="1"/>
  <c r="A457" i="8" s="1"/>
  <c r="A458" i="8" s="1"/>
  <c r="A459" i="8" s="1"/>
  <c r="A460" i="8" s="1"/>
  <c r="A461" i="8" s="1"/>
  <c r="A462" i="8" s="1"/>
  <c r="A463" i="8" s="1"/>
  <c r="A464" i="8" s="1"/>
  <c r="A465" i="8" s="1"/>
  <c r="A466" i="8" s="1"/>
  <c r="A467" i="8" s="1"/>
  <c r="A468" i="8" s="1"/>
  <c r="A469" i="8" s="1"/>
  <c r="A470" i="8" s="1"/>
  <c r="A471" i="8" s="1"/>
  <c r="A472" i="8" s="1"/>
  <c r="A473" i="8" s="1"/>
  <c r="A474" i="8" s="1"/>
  <c r="A475" i="8" s="1"/>
  <c r="A476" i="8" s="1"/>
  <c r="A477" i="8" s="1"/>
  <c r="A478" i="8" s="1"/>
  <c r="A479" i="8" s="1"/>
  <c r="A480" i="8" s="1"/>
  <c r="A481" i="8" s="1"/>
  <c r="A482" i="8" s="1"/>
  <c r="A483" i="8" s="1"/>
  <c r="A484" i="8" s="1"/>
  <c r="A485" i="8" s="1"/>
  <c r="A486" i="8" s="1"/>
  <c r="A487" i="8" s="1"/>
  <c r="A488" i="8" s="1"/>
  <c r="A489" i="8" s="1"/>
  <c r="A490" i="8" s="1"/>
  <c r="A491" i="8" s="1"/>
  <c r="A492" i="8" s="1"/>
  <c r="A493" i="8" s="1"/>
  <c r="A494" i="8" s="1"/>
  <c r="A495" i="8" s="1"/>
  <c r="A496" i="8" s="1"/>
  <c r="A497" i="8" s="1"/>
  <c r="A498" i="8" s="1"/>
  <c r="A499" i="8" s="1"/>
  <c r="A500" i="8" s="1"/>
  <c r="A501" i="8" s="1"/>
  <c r="A502" i="8" s="1"/>
  <c r="A503" i="8" s="1"/>
  <c r="A504" i="8" s="1"/>
  <c r="A505" i="8" s="1"/>
  <c r="A506" i="8" s="1"/>
  <c r="A507" i="8" s="1"/>
  <c r="A508" i="8" s="1"/>
  <c r="A509" i="8" s="1"/>
  <c r="A510" i="8" s="1"/>
  <c r="A511" i="8" s="1"/>
  <c r="A512" i="8" s="1"/>
  <c r="A513" i="8" s="1"/>
  <c r="A514" i="8" s="1"/>
  <c r="A515" i="8" s="1"/>
  <c r="A516" i="8" s="1"/>
  <c r="A517" i="8" s="1"/>
  <c r="A518" i="8" s="1"/>
  <c r="A519" i="8" s="1"/>
  <c r="A520" i="8" s="1"/>
  <c r="A521" i="8" s="1"/>
  <c r="A522" i="8" s="1"/>
  <c r="A523" i="8" s="1"/>
  <c r="A524" i="8" s="1"/>
  <c r="A525" i="8" s="1"/>
  <c r="A526" i="8" s="1"/>
  <c r="A527" i="8" s="1"/>
  <c r="A528" i="8" s="1"/>
  <c r="A529" i="8" s="1"/>
  <c r="A530" i="8" s="1"/>
  <c r="A531" i="8" s="1"/>
  <c r="A532" i="8" s="1"/>
  <c r="A533" i="8" s="1"/>
  <c r="A534" i="8" s="1"/>
  <c r="A535" i="8" s="1"/>
  <c r="A536" i="8" s="1"/>
  <c r="A537" i="8" s="1"/>
  <c r="A538" i="8" s="1"/>
  <c r="A539" i="8" s="1"/>
  <c r="A540" i="8" s="1"/>
  <c r="A541" i="8" s="1"/>
  <c r="A542" i="8" s="1"/>
  <c r="A543" i="8" s="1"/>
  <c r="A544" i="8" s="1"/>
  <c r="A545" i="8" s="1"/>
  <c r="A546" i="8" s="1"/>
  <c r="A547" i="8" s="1"/>
  <c r="A548" i="8" s="1"/>
  <c r="A549" i="8" s="1"/>
  <c r="A550" i="8" s="1"/>
  <c r="A551" i="8" s="1"/>
  <c r="A552" i="8" s="1"/>
  <c r="A553" i="8" s="1"/>
  <c r="A554" i="8" s="1"/>
  <c r="A555" i="8" s="1"/>
  <c r="A556" i="8" s="1"/>
  <c r="A557" i="8" s="1"/>
  <c r="A558" i="8" s="1"/>
  <c r="A559" i="8" s="1"/>
  <c r="A560" i="8" s="1"/>
  <c r="A561" i="8" s="1"/>
  <c r="A562" i="8" s="1"/>
  <c r="A563" i="8" s="1"/>
  <c r="A564" i="8" s="1"/>
  <c r="A565" i="8" s="1"/>
  <c r="A566" i="8" s="1"/>
  <c r="A567" i="8" s="1"/>
  <c r="A568" i="8" s="1"/>
  <c r="A569" i="8" s="1"/>
  <c r="A570" i="8" s="1"/>
  <c r="A571" i="8" s="1"/>
  <c r="A572" i="8" s="1"/>
  <c r="A573" i="8" s="1"/>
  <c r="A574" i="8" s="1"/>
  <c r="A575" i="8" s="1"/>
  <c r="A576" i="8" s="1"/>
  <c r="A577" i="8" s="1"/>
  <c r="A578" i="8" s="1"/>
  <c r="A579" i="8" s="1"/>
  <c r="A580" i="8" s="1"/>
  <c r="A581" i="8" s="1"/>
  <c r="A582" i="8" s="1"/>
  <c r="A583" i="8" s="1"/>
  <c r="A584" i="8" s="1"/>
  <c r="A585" i="8" s="1"/>
  <c r="A586" i="8" s="1"/>
  <c r="A587" i="8" s="1"/>
  <c r="A588" i="8" s="1"/>
  <c r="A589" i="8" s="1"/>
  <c r="A590" i="8" s="1"/>
  <c r="A591" i="8" s="1"/>
  <c r="A592" i="8" s="1"/>
  <c r="A593" i="8" s="1"/>
  <c r="A594" i="8" s="1"/>
  <c r="A595" i="8" s="1"/>
  <c r="A596" i="8" s="1"/>
  <c r="A597" i="8" s="1"/>
  <c r="A598" i="8" s="1"/>
  <c r="A599" i="8" s="1"/>
  <c r="A600" i="8" s="1"/>
  <c r="A601" i="8" s="1"/>
  <c r="A602" i="8" s="1"/>
  <c r="A603" i="8" s="1"/>
  <c r="A604" i="8" s="1"/>
  <c r="A605" i="8" s="1"/>
  <c r="A606" i="8" s="1"/>
  <c r="A607" i="8" s="1"/>
  <c r="A608" i="8" s="1"/>
  <c r="A609" i="8" s="1"/>
  <c r="A610" i="8" s="1"/>
  <c r="A611" i="8" s="1"/>
  <c r="A612" i="8" s="1"/>
  <c r="A613" i="8" s="1"/>
  <c r="A614" i="8" s="1"/>
  <c r="A615" i="8" s="1"/>
  <c r="A616" i="8" s="1"/>
  <c r="A617" i="8" s="1"/>
  <c r="A618" i="8" s="1"/>
  <c r="A619" i="8" s="1"/>
  <c r="A620" i="8" s="1"/>
  <c r="A621" i="8" s="1"/>
  <c r="A622" i="8" s="1"/>
  <c r="A623" i="8" s="1"/>
  <c r="A624" i="8" s="1"/>
  <c r="A625" i="8" s="1"/>
  <c r="A626" i="8" s="1"/>
  <c r="A627" i="8" s="1"/>
  <c r="A628" i="8" s="1"/>
  <c r="A629" i="8" s="1"/>
  <c r="A630" i="8" s="1"/>
  <c r="A631" i="8" s="1"/>
  <c r="A632" i="8" s="1"/>
  <c r="A633" i="8" s="1"/>
  <c r="A634" i="8" s="1"/>
  <c r="A635" i="8" s="1"/>
  <c r="A636" i="8" s="1"/>
  <c r="A637" i="8" s="1"/>
  <c r="A638" i="8" s="1"/>
  <c r="A639" i="8" s="1"/>
  <c r="A640" i="8" s="1"/>
  <c r="A641" i="8" s="1"/>
  <c r="A642" i="8" s="1"/>
  <c r="A643" i="8" s="1"/>
  <c r="A644" i="8" s="1"/>
  <c r="A645" i="8" s="1"/>
  <c r="A646" i="8" s="1"/>
  <c r="A647" i="8" s="1"/>
  <c r="A648" i="8" s="1"/>
  <c r="A649" i="8" s="1"/>
  <c r="A650" i="8" s="1"/>
  <c r="A651" i="8" s="1"/>
  <c r="A652" i="8" s="1"/>
  <c r="A653" i="8" s="1"/>
  <c r="A654" i="8" s="1"/>
  <c r="A655" i="8" s="1"/>
  <c r="A656" i="8" s="1"/>
  <c r="A657" i="8" s="1"/>
  <c r="A658" i="8" s="1"/>
  <c r="A659" i="8" s="1"/>
  <c r="A660" i="8" s="1"/>
  <c r="A661" i="8" s="1"/>
  <c r="A662" i="8" s="1"/>
  <c r="A663" i="8" s="1"/>
  <c r="A664" i="8" s="1"/>
  <c r="A665" i="8" s="1"/>
  <c r="A666" i="8" s="1"/>
  <c r="A667" i="8" s="1"/>
  <c r="A668" i="8" s="1"/>
  <c r="A669" i="8" s="1"/>
  <c r="A670" i="8" s="1"/>
  <c r="A671" i="8" s="1"/>
  <c r="A672" i="8" s="1"/>
  <c r="A673" i="8" s="1"/>
  <c r="A674" i="8" s="1"/>
  <c r="A675" i="8" s="1"/>
  <c r="A676" i="8" s="1"/>
  <c r="A677" i="8" s="1"/>
  <c r="A678" i="8" s="1"/>
  <c r="A679" i="8" s="1"/>
  <c r="A680" i="8" s="1"/>
  <c r="A681" i="8" s="1"/>
  <c r="A682" i="8" s="1"/>
  <c r="A683" i="8" s="1"/>
  <c r="A684" i="8" s="1"/>
  <c r="A685" i="8" s="1"/>
  <c r="A686" i="8" s="1"/>
  <c r="A687" i="8" s="1"/>
  <c r="A688" i="8" s="1"/>
  <c r="A689" i="8" s="1"/>
  <c r="A690" i="8" s="1"/>
  <c r="A691" i="8" s="1"/>
  <c r="A692" i="8" s="1"/>
  <c r="A693" i="8" s="1"/>
  <c r="A694" i="8" s="1"/>
  <c r="A695" i="8" s="1"/>
  <c r="A696" i="8" s="1"/>
  <c r="A697" i="8" s="1"/>
  <c r="A698" i="8" s="1"/>
  <c r="A699" i="8" s="1"/>
  <c r="A700" i="8" s="1"/>
  <c r="A701" i="8" s="1"/>
  <c r="A702" i="8" s="1"/>
  <c r="A703" i="8" s="1"/>
  <c r="A704" i="8" s="1"/>
  <c r="A705" i="8" s="1"/>
  <c r="A706" i="8" s="1"/>
  <c r="A707" i="8" s="1"/>
  <c r="A708" i="8" s="1"/>
  <c r="A709" i="8" s="1"/>
  <c r="A710" i="8" s="1"/>
  <c r="A711" i="8" s="1"/>
  <c r="A712" i="8" s="1"/>
  <c r="A713" i="8" s="1"/>
  <c r="A714" i="8" s="1"/>
  <c r="A715" i="8" s="1"/>
  <c r="A716" i="8" s="1"/>
  <c r="A717" i="8" s="1"/>
  <c r="A718" i="8" s="1"/>
  <c r="A719" i="8" s="1"/>
  <c r="A720" i="8" s="1"/>
  <c r="A721" i="8" s="1"/>
  <c r="A722" i="8" s="1"/>
  <c r="A723" i="8" s="1"/>
  <c r="A724" i="8" s="1"/>
  <c r="A725" i="8" s="1"/>
  <c r="A726" i="8" s="1"/>
  <c r="A727" i="8" s="1"/>
  <c r="A728" i="8" s="1"/>
  <c r="A729" i="8" s="1"/>
  <c r="A730" i="8" s="1"/>
  <c r="A731" i="8" s="1"/>
  <c r="A732" i="8" s="1"/>
  <c r="A733" i="8" s="1"/>
  <c r="A734" i="8" s="1"/>
  <c r="A735" i="8" s="1"/>
  <c r="A736" i="8" s="1"/>
  <c r="A737" i="8" s="1"/>
  <c r="A738" i="8" s="1"/>
  <c r="A739" i="8" s="1"/>
  <c r="A740" i="8" s="1"/>
  <c r="A741" i="8" s="1"/>
  <c r="A742" i="8" s="1"/>
  <c r="A743" i="8" s="1"/>
  <c r="A744" i="8" s="1"/>
  <c r="A745" i="8" s="1"/>
  <c r="A746" i="8" s="1"/>
  <c r="A747" i="8" s="1"/>
  <c r="A748" i="8" s="1"/>
  <c r="A749" i="8" s="1"/>
  <c r="A750" i="8" s="1"/>
  <c r="A751" i="8" s="1"/>
  <c r="A752" i="8" s="1"/>
  <c r="A753" i="8" s="1"/>
  <c r="A754" i="8" s="1"/>
  <c r="A755" i="8" s="1"/>
  <c r="A756" i="8" s="1"/>
  <c r="A757" i="8" s="1"/>
  <c r="A758" i="8" s="1"/>
  <c r="A759" i="8" s="1"/>
  <c r="A760" i="8" s="1"/>
  <c r="A761" i="8" s="1"/>
  <c r="A762" i="8" s="1"/>
  <c r="A763" i="8" s="1"/>
  <c r="A764" i="8" s="1"/>
  <c r="A765" i="8" s="1"/>
  <c r="A766" i="8" s="1"/>
  <c r="A767" i="8" s="1"/>
  <c r="A768" i="8" s="1"/>
  <c r="A769" i="8" s="1"/>
  <c r="A770" i="8" s="1"/>
  <c r="A771" i="8" s="1"/>
  <c r="A772" i="8" s="1"/>
  <c r="A773" i="8" s="1"/>
  <c r="A774" i="8" s="1"/>
  <c r="A775" i="8" s="1"/>
  <c r="A776" i="8" s="1"/>
  <c r="A777" i="8" s="1"/>
  <c r="A778" i="8" s="1"/>
  <c r="A779" i="8" s="1"/>
  <c r="A780" i="8" s="1"/>
  <c r="A781" i="8" s="1"/>
  <c r="A782" i="8" s="1"/>
  <c r="A783" i="8" s="1"/>
  <c r="A784" i="8" s="1"/>
  <c r="A785" i="8" s="1"/>
  <c r="A786" i="8" s="1"/>
  <c r="A787" i="8" s="1"/>
  <c r="A788" i="8" s="1"/>
  <c r="A789" i="8" s="1"/>
  <c r="A790" i="8" s="1"/>
  <c r="A791" i="8" s="1"/>
  <c r="A792" i="8" s="1"/>
  <c r="A793" i="8" s="1"/>
  <c r="A794" i="8" s="1"/>
  <c r="A301" i="8"/>
  <c r="A87" i="8"/>
  <c r="A88" i="8" s="1"/>
  <c r="A89" i="8" s="1"/>
  <c r="A90" i="8" s="1"/>
  <c r="A86" i="8"/>
  <c r="A302" i="7"/>
  <c r="A303" i="7" s="1"/>
  <c r="A304" i="7" s="1"/>
  <c r="A305" i="7" s="1"/>
  <c r="A306" i="7" s="1"/>
  <c r="A307" i="7" s="1"/>
  <c r="A308" i="7" s="1"/>
  <c r="A309" i="7" s="1"/>
  <c r="A310" i="7" s="1"/>
  <c r="A311" i="7" s="1"/>
  <c r="A312" i="7" s="1"/>
  <c r="A313" i="7" s="1"/>
  <c r="A314" i="7" s="1"/>
  <c r="A315" i="7" s="1"/>
  <c r="A316" i="7" s="1"/>
  <c r="A317" i="7" s="1"/>
  <c r="A318" i="7" s="1"/>
  <c r="A319" i="7" s="1"/>
  <c r="A320" i="7" s="1"/>
  <c r="A321" i="7" s="1"/>
  <c r="A322" i="7" s="1"/>
  <c r="A323" i="7" s="1"/>
  <c r="A324" i="7" s="1"/>
  <c r="A325" i="7" s="1"/>
  <c r="A326" i="7" s="1"/>
  <c r="A327" i="7" s="1"/>
  <c r="A328" i="7" s="1"/>
  <c r="A329" i="7" s="1"/>
  <c r="A330" i="7" s="1"/>
  <c r="A331" i="7" s="1"/>
  <c r="A332" i="7" s="1"/>
  <c r="A333" i="7" s="1"/>
  <c r="A334" i="7" s="1"/>
  <c r="A335" i="7" s="1"/>
  <c r="A336" i="7" s="1"/>
  <c r="A337" i="7" s="1"/>
  <c r="A338" i="7" s="1"/>
  <c r="A339" i="7" s="1"/>
  <c r="A340" i="7" s="1"/>
  <c r="A341" i="7" s="1"/>
  <c r="A342" i="7" s="1"/>
  <c r="A343" i="7" s="1"/>
  <c r="A344" i="7" s="1"/>
  <c r="A345" i="7" s="1"/>
  <c r="A346" i="7" s="1"/>
  <c r="A347" i="7" s="1"/>
  <c r="A348" i="7" s="1"/>
  <c r="A349" i="7" s="1"/>
  <c r="A350" i="7" s="1"/>
  <c r="A351" i="7" s="1"/>
  <c r="A352" i="7" s="1"/>
  <c r="A353" i="7" s="1"/>
  <c r="A354" i="7" s="1"/>
  <c r="A355" i="7" s="1"/>
  <c r="A356" i="7" s="1"/>
  <c r="A357" i="7" s="1"/>
  <c r="A358" i="7" s="1"/>
  <c r="A359" i="7" s="1"/>
  <c r="A360" i="7" s="1"/>
  <c r="A361" i="7" s="1"/>
  <c r="A362" i="7" s="1"/>
  <c r="A363" i="7" s="1"/>
  <c r="A364" i="7" s="1"/>
  <c r="A365" i="7" s="1"/>
  <c r="A366" i="7" s="1"/>
  <c r="A367" i="7" s="1"/>
  <c r="A368" i="7" s="1"/>
  <c r="A369" i="7" s="1"/>
  <c r="A370" i="7" s="1"/>
  <c r="A371" i="7" s="1"/>
  <c r="A372" i="7" s="1"/>
  <c r="A373" i="7" s="1"/>
  <c r="A374" i="7" s="1"/>
  <c r="A375" i="7" s="1"/>
  <c r="A376" i="7" s="1"/>
  <c r="A377" i="7" s="1"/>
  <c r="A378" i="7" s="1"/>
  <c r="A379" i="7" s="1"/>
  <c r="A380" i="7" s="1"/>
  <c r="A381" i="7" s="1"/>
  <c r="A382" i="7" s="1"/>
  <c r="A383" i="7" s="1"/>
  <c r="A384" i="7" s="1"/>
  <c r="A385" i="7" s="1"/>
  <c r="A386" i="7" s="1"/>
  <c r="A387" i="7" s="1"/>
  <c r="A388" i="7" s="1"/>
  <c r="A389" i="7" s="1"/>
  <c r="A390" i="7" s="1"/>
  <c r="A391" i="7" s="1"/>
  <c r="A392" i="7" s="1"/>
  <c r="A393" i="7" s="1"/>
  <c r="A394" i="7" s="1"/>
  <c r="A395" i="7" s="1"/>
  <c r="A396" i="7" s="1"/>
  <c r="A397" i="7" s="1"/>
  <c r="A398" i="7" s="1"/>
  <c r="A399" i="7" s="1"/>
  <c r="A400" i="7" s="1"/>
  <c r="A401" i="7" s="1"/>
  <c r="A402" i="7" s="1"/>
  <c r="A403" i="7" s="1"/>
  <c r="A404" i="7" s="1"/>
  <c r="A405" i="7" s="1"/>
  <c r="A406" i="7" s="1"/>
  <c r="A407" i="7" s="1"/>
  <c r="A408" i="7" s="1"/>
  <c r="A409" i="7" s="1"/>
  <c r="A410" i="7" s="1"/>
  <c r="A411" i="7" s="1"/>
  <c r="A412" i="7" s="1"/>
  <c r="A413" i="7" s="1"/>
  <c r="A414" i="7" s="1"/>
  <c r="A415" i="7" s="1"/>
  <c r="A416" i="7" s="1"/>
  <c r="A417" i="7" s="1"/>
  <c r="A418" i="7" s="1"/>
  <c r="A419" i="7" s="1"/>
  <c r="A420" i="7" s="1"/>
  <c r="A421" i="7" s="1"/>
  <c r="A422" i="7" s="1"/>
  <c r="A423" i="7" s="1"/>
  <c r="A424" i="7" s="1"/>
  <c r="A425" i="7" s="1"/>
  <c r="A426" i="7" s="1"/>
  <c r="A427" i="7" s="1"/>
  <c r="A428" i="7" s="1"/>
  <c r="A429" i="7" s="1"/>
  <c r="A430" i="7" s="1"/>
  <c r="A431" i="7" s="1"/>
  <c r="A432" i="7" s="1"/>
  <c r="A433" i="7" s="1"/>
  <c r="A434" i="7" s="1"/>
  <c r="A435" i="7" s="1"/>
  <c r="A436" i="7" s="1"/>
  <c r="A437" i="7" s="1"/>
  <c r="A438" i="7" s="1"/>
  <c r="A439" i="7" s="1"/>
  <c r="A440" i="7" s="1"/>
  <c r="A441" i="7" s="1"/>
  <c r="A442" i="7" s="1"/>
  <c r="A443" i="7" s="1"/>
  <c r="A444" i="7" s="1"/>
  <c r="A445" i="7" s="1"/>
  <c r="A446" i="7" s="1"/>
  <c r="A447" i="7" s="1"/>
  <c r="A448" i="7" s="1"/>
  <c r="A449" i="7" s="1"/>
  <c r="A450" i="7" s="1"/>
  <c r="A451" i="7" s="1"/>
  <c r="A452" i="7" s="1"/>
  <c r="A453" i="7" s="1"/>
  <c r="A454" i="7" s="1"/>
  <c r="A455" i="7" s="1"/>
  <c r="A456" i="7" s="1"/>
  <c r="A457" i="7" s="1"/>
  <c r="A458" i="7" s="1"/>
  <c r="A459" i="7" s="1"/>
  <c r="A460" i="7" s="1"/>
  <c r="A461" i="7" s="1"/>
  <c r="A462" i="7" s="1"/>
  <c r="A463" i="7" s="1"/>
  <c r="A464" i="7" s="1"/>
  <c r="A465" i="7" s="1"/>
  <c r="A466" i="7" s="1"/>
  <c r="A467" i="7" s="1"/>
  <c r="A468" i="7" s="1"/>
  <c r="A469" i="7" s="1"/>
  <c r="A470" i="7" s="1"/>
  <c r="A471" i="7" s="1"/>
  <c r="A472" i="7" s="1"/>
  <c r="A473" i="7" s="1"/>
  <c r="A474" i="7" s="1"/>
  <c r="A475" i="7" s="1"/>
  <c r="A476" i="7" s="1"/>
  <c r="A477" i="7" s="1"/>
  <c r="A478" i="7" s="1"/>
  <c r="A479" i="7" s="1"/>
  <c r="A480" i="7" s="1"/>
  <c r="A481" i="7" s="1"/>
  <c r="A482" i="7" s="1"/>
  <c r="A483" i="7" s="1"/>
  <c r="A484" i="7" s="1"/>
  <c r="A485" i="7" s="1"/>
  <c r="A486" i="7" s="1"/>
  <c r="A487" i="7" s="1"/>
  <c r="A488" i="7" s="1"/>
  <c r="A489" i="7" s="1"/>
  <c r="A490" i="7" s="1"/>
  <c r="A491" i="7" s="1"/>
  <c r="A492" i="7" s="1"/>
  <c r="A493" i="7" s="1"/>
  <c r="A494" i="7" s="1"/>
  <c r="A495" i="7" s="1"/>
  <c r="A496" i="7" s="1"/>
  <c r="A497" i="7" s="1"/>
  <c r="A498" i="7" s="1"/>
  <c r="A499" i="7" s="1"/>
  <c r="A500" i="7" s="1"/>
  <c r="A501" i="7" s="1"/>
  <c r="A502" i="7" s="1"/>
  <c r="A503" i="7" s="1"/>
  <c r="A504" i="7" s="1"/>
  <c r="A505" i="7" s="1"/>
  <c r="A506" i="7" s="1"/>
  <c r="A507" i="7" s="1"/>
  <c r="A508" i="7" s="1"/>
  <c r="A509" i="7" s="1"/>
  <c r="A510" i="7" s="1"/>
  <c r="A511" i="7" s="1"/>
  <c r="A512" i="7" s="1"/>
  <c r="A513" i="7" s="1"/>
  <c r="A514" i="7" s="1"/>
  <c r="A515" i="7" s="1"/>
  <c r="A516" i="7" s="1"/>
  <c r="A517" i="7" s="1"/>
  <c r="A518" i="7" s="1"/>
  <c r="A519" i="7" s="1"/>
  <c r="A520" i="7" s="1"/>
  <c r="A521" i="7" s="1"/>
  <c r="A522" i="7" s="1"/>
  <c r="A523" i="7" s="1"/>
  <c r="A524" i="7" s="1"/>
  <c r="A525" i="7" s="1"/>
  <c r="A526" i="7" s="1"/>
  <c r="A527" i="7" s="1"/>
  <c r="A528" i="7" s="1"/>
  <c r="A529" i="7" s="1"/>
  <c r="A530" i="7" s="1"/>
  <c r="A531" i="7" s="1"/>
  <c r="A532" i="7" s="1"/>
  <c r="A533" i="7" s="1"/>
  <c r="A534" i="7" s="1"/>
  <c r="A535" i="7" s="1"/>
  <c r="A536" i="7" s="1"/>
  <c r="A537" i="7" s="1"/>
  <c r="A538" i="7" s="1"/>
  <c r="A539" i="7" s="1"/>
  <c r="A540" i="7" s="1"/>
  <c r="A541" i="7" s="1"/>
  <c r="A542" i="7" s="1"/>
  <c r="A543" i="7" s="1"/>
  <c r="A544" i="7" s="1"/>
  <c r="A545" i="7" s="1"/>
  <c r="A546" i="7" s="1"/>
  <c r="A547" i="7" s="1"/>
  <c r="A548" i="7" s="1"/>
  <c r="A549" i="7" s="1"/>
  <c r="A550" i="7" s="1"/>
  <c r="A551" i="7" s="1"/>
  <c r="A552" i="7" s="1"/>
  <c r="A553" i="7" s="1"/>
  <c r="A554" i="7" s="1"/>
  <c r="A555" i="7" s="1"/>
  <c r="A556" i="7" s="1"/>
  <c r="A557" i="7" s="1"/>
  <c r="A558" i="7" s="1"/>
  <c r="A559" i="7" s="1"/>
  <c r="A560" i="7" s="1"/>
  <c r="A561" i="7" s="1"/>
  <c r="A562" i="7" s="1"/>
  <c r="A563" i="7" s="1"/>
  <c r="A564" i="7" s="1"/>
  <c r="A565" i="7" s="1"/>
  <c r="A566" i="7" s="1"/>
  <c r="A567" i="7" s="1"/>
  <c r="A568" i="7" s="1"/>
  <c r="A569" i="7" s="1"/>
  <c r="A570" i="7" s="1"/>
  <c r="A571" i="7" s="1"/>
  <c r="A572" i="7" s="1"/>
  <c r="A573" i="7" s="1"/>
  <c r="A574" i="7" s="1"/>
  <c r="A575" i="7" s="1"/>
  <c r="A576" i="7" s="1"/>
  <c r="A577" i="7" s="1"/>
  <c r="A578" i="7" s="1"/>
  <c r="A579" i="7" s="1"/>
  <c r="A580" i="7" s="1"/>
  <c r="A581" i="7" s="1"/>
  <c r="A582" i="7" s="1"/>
  <c r="A583" i="7" s="1"/>
  <c r="A584" i="7" s="1"/>
  <c r="A585" i="7" s="1"/>
  <c r="A586" i="7" s="1"/>
  <c r="A587" i="7" s="1"/>
  <c r="A588" i="7" s="1"/>
  <c r="A589" i="7" s="1"/>
  <c r="A590" i="7" s="1"/>
  <c r="A591" i="7" s="1"/>
  <c r="A592" i="7" s="1"/>
  <c r="A593" i="7" s="1"/>
  <c r="A594" i="7" s="1"/>
  <c r="A595" i="7" s="1"/>
  <c r="A596" i="7" s="1"/>
  <c r="A597" i="7" s="1"/>
  <c r="A598" i="7" s="1"/>
  <c r="A599" i="7" s="1"/>
  <c r="A600" i="7" s="1"/>
  <c r="A601" i="7" s="1"/>
  <c r="A602" i="7" s="1"/>
  <c r="A603" i="7" s="1"/>
  <c r="A604" i="7" s="1"/>
  <c r="A605" i="7" s="1"/>
  <c r="A606" i="7" s="1"/>
  <c r="A607" i="7" s="1"/>
  <c r="A608" i="7" s="1"/>
  <c r="A609" i="7" s="1"/>
  <c r="A610" i="7" s="1"/>
  <c r="A611" i="7" s="1"/>
  <c r="A612" i="7" s="1"/>
  <c r="A613" i="7" s="1"/>
  <c r="A614" i="7" s="1"/>
  <c r="A615" i="7" s="1"/>
  <c r="A616" i="7" s="1"/>
  <c r="A617" i="7" s="1"/>
  <c r="A618" i="7" s="1"/>
  <c r="A619" i="7" s="1"/>
  <c r="A620" i="7" s="1"/>
  <c r="A621" i="7" s="1"/>
  <c r="A622" i="7" s="1"/>
  <c r="A623" i="7" s="1"/>
  <c r="A624" i="7" s="1"/>
  <c r="A625" i="7" s="1"/>
  <c r="A626" i="7" s="1"/>
  <c r="A627" i="7" s="1"/>
  <c r="A628" i="7" s="1"/>
  <c r="A629" i="7" s="1"/>
  <c r="A630" i="7" s="1"/>
  <c r="A631" i="7" s="1"/>
  <c r="A632" i="7" s="1"/>
  <c r="A633" i="7" s="1"/>
  <c r="A634" i="7" s="1"/>
  <c r="A635" i="7" s="1"/>
  <c r="A636" i="7" s="1"/>
  <c r="A637" i="7" s="1"/>
  <c r="A638" i="7" s="1"/>
  <c r="A639" i="7" s="1"/>
  <c r="A640" i="7" s="1"/>
  <c r="A641" i="7" s="1"/>
  <c r="A642" i="7" s="1"/>
  <c r="A643" i="7" s="1"/>
  <c r="A644" i="7" s="1"/>
  <c r="A645" i="7" s="1"/>
  <c r="A646" i="7" s="1"/>
  <c r="A647" i="7" s="1"/>
  <c r="A648" i="7" s="1"/>
  <c r="A649" i="7" s="1"/>
  <c r="A650" i="7" s="1"/>
  <c r="A651" i="7" s="1"/>
  <c r="A652" i="7" s="1"/>
  <c r="A653" i="7" s="1"/>
  <c r="A654" i="7" s="1"/>
  <c r="A655" i="7" s="1"/>
  <c r="A656" i="7" s="1"/>
  <c r="A657" i="7" s="1"/>
  <c r="A658" i="7" s="1"/>
  <c r="A659" i="7" s="1"/>
  <c r="A660" i="7" s="1"/>
  <c r="A661" i="7" s="1"/>
  <c r="A662" i="7" s="1"/>
  <c r="A663" i="7" s="1"/>
  <c r="A664" i="7" s="1"/>
  <c r="A665" i="7" s="1"/>
  <c r="A666" i="7" s="1"/>
  <c r="A667" i="7" s="1"/>
  <c r="A668" i="7" s="1"/>
  <c r="A669" i="7" s="1"/>
  <c r="A670" i="7" s="1"/>
  <c r="A671" i="7" s="1"/>
  <c r="A672" i="7" s="1"/>
  <c r="A673" i="7" s="1"/>
  <c r="A674" i="7" s="1"/>
  <c r="A675" i="7" s="1"/>
  <c r="A676" i="7" s="1"/>
  <c r="A677" i="7" s="1"/>
  <c r="A678" i="7" s="1"/>
  <c r="A679" i="7" s="1"/>
  <c r="A680" i="7" s="1"/>
  <c r="A681" i="7" s="1"/>
  <c r="A682" i="7" s="1"/>
  <c r="A683" i="7" s="1"/>
  <c r="A684" i="7" s="1"/>
  <c r="A685" i="7" s="1"/>
  <c r="A686" i="7" s="1"/>
  <c r="A687" i="7" s="1"/>
  <c r="A688" i="7" s="1"/>
  <c r="A689" i="7" s="1"/>
  <c r="A690" i="7" s="1"/>
  <c r="A691" i="7" s="1"/>
  <c r="A692" i="7" s="1"/>
  <c r="A693" i="7" s="1"/>
  <c r="A694" i="7" s="1"/>
  <c r="A695" i="7" s="1"/>
  <c r="A696" i="7" s="1"/>
  <c r="A697" i="7" s="1"/>
  <c r="A698" i="7" s="1"/>
  <c r="A699" i="7" s="1"/>
  <c r="A700" i="7" s="1"/>
  <c r="A701" i="7" s="1"/>
  <c r="A702" i="7" s="1"/>
  <c r="A703" i="7" s="1"/>
  <c r="A704" i="7" s="1"/>
  <c r="A705" i="7" s="1"/>
  <c r="A706" i="7" s="1"/>
  <c r="A707" i="7" s="1"/>
  <c r="A708" i="7" s="1"/>
  <c r="A709" i="7" s="1"/>
  <c r="A710" i="7" s="1"/>
  <c r="A711" i="7" s="1"/>
  <c r="A712" i="7" s="1"/>
  <c r="A713" i="7" s="1"/>
  <c r="A714" i="7" s="1"/>
  <c r="A715" i="7" s="1"/>
  <c r="A716" i="7" s="1"/>
  <c r="A717" i="7" s="1"/>
  <c r="A718" i="7" s="1"/>
  <c r="A719" i="7" s="1"/>
  <c r="A720" i="7" s="1"/>
  <c r="A721" i="7" s="1"/>
  <c r="A722" i="7" s="1"/>
  <c r="A723" i="7" s="1"/>
  <c r="A724" i="7" s="1"/>
  <c r="A725" i="7" s="1"/>
  <c r="A726" i="7" s="1"/>
  <c r="A727" i="7" s="1"/>
  <c r="A728" i="7" s="1"/>
  <c r="A729" i="7" s="1"/>
  <c r="A730" i="7" s="1"/>
  <c r="A731" i="7" s="1"/>
  <c r="A732" i="7" s="1"/>
  <c r="A733" i="7" s="1"/>
  <c r="A734" i="7" s="1"/>
  <c r="A735" i="7" s="1"/>
  <c r="A736" i="7" s="1"/>
  <c r="A737" i="7" s="1"/>
  <c r="A738" i="7" s="1"/>
  <c r="A739" i="7" s="1"/>
  <c r="A740" i="7" s="1"/>
  <c r="A741" i="7" s="1"/>
  <c r="A742" i="7" s="1"/>
  <c r="A743" i="7" s="1"/>
  <c r="A744" i="7" s="1"/>
  <c r="A745" i="7" s="1"/>
  <c r="A746" i="7" s="1"/>
  <c r="A747" i="7" s="1"/>
  <c r="A748" i="7" s="1"/>
  <c r="A749" i="7" s="1"/>
  <c r="A750" i="7" s="1"/>
  <c r="A751" i="7" s="1"/>
  <c r="A752" i="7" s="1"/>
  <c r="A753" i="7" s="1"/>
  <c r="A754" i="7" s="1"/>
  <c r="A755" i="7" s="1"/>
  <c r="A756" i="7" s="1"/>
  <c r="A757" i="7" s="1"/>
  <c r="A758" i="7" s="1"/>
  <c r="A759" i="7" s="1"/>
  <c r="A760" i="7" s="1"/>
  <c r="A761" i="7" s="1"/>
  <c r="A762" i="7" s="1"/>
  <c r="A763" i="7" s="1"/>
  <c r="A764" i="7" s="1"/>
  <c r="A765" i="7" s="1"/>
  <c r="A766" i="7" s="1"/>
  <c r="A767" i="7" s="1"/>
  <c r="A768" i="7" s="1"/>
  <c r="A769" i="7" s="1"/>
  <c r="A770" i="7" s="1"/>
  <c r="A771" i="7" s="1"/>
  <c r="A772" i="7" s="1"/>
  <c r="A773" i="7" s="1"/>
  <c r="A774" i="7" s="1"/>
  <c r="A775" i="7" s="1"/>
  <c r="A776" i="7" s="1"/>
  <c r="A777" i="7" s="1"/>
  <c r="A778" i="7" s="1"/>
  <c r="A779" i="7" s="1"/>
  <c r="A780" i="7" s="1"/>
  <c r="A781" i="7" s="1"/>
  <c r="A782" i="7" s="1"/>
  <c r="A783" i="7" s="1"/>
  <c r="A784" i="7" s="1"/>
  <c r="A785" i="7" s="1"/>
  <c r="A786" i="7" s="1"/>
  <c r="A787" i="7" s="1"/>
  <c r="A788" i="7" s="1"/>
  <c r="A789" i="7" s="1"/>
  <c r="A790" i="7" s="1"/>
  <c r="A791" i="7" s="1"/>
  <c r="A792" i="7" s="1"/>
  <c r="A793" i="7" s="1"/>
  <c r="A794" i="7" s="1"/>
  <c r="A301" i="7"/>
  <c r="A86" i="7"/>
  <c r="A87" i="7"/>
  <c r="A88" i="7" s="1"/>
  <c r="A89" i="7" s="1"/>
  <c r="A90" i="7" s="1"/>
  <c r="A86" i="6"/>
  <c r="A87" i="6"/>
  <c r="A88" i="6" s="1"/>
  <c r="A89" i="6" s="1"/>
  <c r="A90" i="6" s="1"/>
  <c r="A91" i="8" l="1"/>
  <c r="A92" i="8"/>
  <c r="A93" i="8" s="1"/>
  <c r="A94" i="8" s="1"/>
  <c r="A95" i="8" s="1"/>
  <c r="A92" i="7"/>
  <c r="A93" i="7" s="1"/>
  <c r="A94" i="7" s="1"/>
  <c r="A95" i="7" s="1"/>
  <c r="A91" i="7"/>
  <c r="A92" i="6"/>
  <c r="A93" i="6" s="1"/>
  <c r="A94" i="6" s="1"/>
  <c r="A95" i="6" s="1"/>
  <c r="A91" i="6"/>
  <c r="A96" i="8" l="1"/>
  <c r="A97" i="8"/>
  <c r="A98" i="8" s="1"/>
  <c r="A99" i="8" s="1"/>
  <c r="A100" i="8" s="1"/>
  <c r="A97" i="7"/>
  <c r="A98" i="7" s="1"/>
  <c r="A99" i="7" s="1"/>
  <c r="A100" i="7" s="1"/>
  <c r="A96" i="7"/>
  <c r="A97" i="6"/>
  <c r="A98" i="6" s="1"/>
  <c r="A99" i="6" s="1"/>
  <c r="A100" i="6" s="1"/>
  <c r="A96" i="6"/>
  <c r="A102" i="8" l="1"/>
  <c r="A103" i="8" s="1"/>
  <c r="A104" i="8" s="1"/>
  <c r="A105" i="8" s="1"/>
  <c r="A101" i="8"/>
  <c r="A102" i="7"/>
  <c r="A103" i="7" s="1"/>
  <c r="A104" i="7" s="1"/>
  <c r="A105" i="7" s="1"/>
  <c r="A101" i="7"/>
  <c r="A102" i="6"/>
  <c r="A103" i="6" s="1"/>
  <c r="A104" i="6" s="1"/>
  <c r="A105" i="6" s="1"/>
  <c r="A101" i="6"/>
  <c r="A107" i="8" l="1"/>
  <c r="A108" i="8" s="1"/>
  <c r="A109" i="8" s="1"/>
  <c r="A110" i="8" s="1"/>
  <c r="A106" i="8"/>
  <c r="A106" i="7"/>
  <c r="A107" i="7"/>
  <c r="A108" i="7" s="1"/>
  <c r="A109" i="7" s="1"/>
  <c r="A110" i="7" s="1"/>
  <c r="A106" i="6"/>
  <c r="A107" i="6"/>
  <c r="A108" i="6" s="1"/>
  <c r="A109" i="6" s="1"/>
  <c r="A110" i="6" s="1"/>
  <c r="A111" i="8" l="1"/>
  <c r="A112" i="8"/>
  <c r="A113" i="8" s="1"/>
  <c r="A114" i="8" s="1"/>
  <c r="A115" i="8" s="1"/>
  <c r="A111" i="7"/>
  <c r="A112" i="7"/>
  <c r="A113" i="7" s="1"/>
  <c r="A114" i="7" s="1"/>
  <c r="A115" i="7" s="1"/>
  <c r="A111" i="6"/>
  <c r="A112" i="6"/>
  <c r="A113" i="6" s="1"/>
  <c r="A114" i="6" s="1"/>
  <c r="A115" i="6" s="1"/>
  <c r="A116" i="8" l="1"/>
  <c r="A117" i="8"/>
  <c r="A118" i="8" s="1"/>
  <c r="A119" i="8" s="1"/>
  <c r="A120" i="8" s="1"/>
  <c r="A117" i="7"/>
  <c r="A118" i="7" s="1"/>
  <c r="A119" i="7" s="1"/>
  <c r="A120" i="7" s="1"/>
  <c r="A116" i="7"/>
  <c r="A117" i="6"/>
  <c r="A118" i="6" s="1"/>
  <c r="A119" i="6" s="1"/>
  <c r="A120" i="6" s="1"/>
  <c r="A116" i="6"/>
  <c r="A122" i="8" l="1"/>
  <c r="A123" i="8" s="1"/>
  <c r="A124" i="8" s="1"/>
  <c r="A125" i="8" s="1"/>
  <c r="A121" i="8"/>
  <c r="A122" i="7"/>
  <c r="A123" i="7" s="1"/>
  <c r="A124" i="7" s="1"/>
  <c r="A125" i="7" s="1"/>
  <c r="A121" i="7"/>
  <c r="A122" i="6"/>
  <c r="A123" i="6" s="1"/>
  <c r="A124" i="6" s="1"/>
  <c r="A125" i="6" s="1"/>
  <c r="A121" i="6"/>
  <c r="A127" i="8" l="1"/>
  <c r="A128" i="8" s="1"/>
  <c r="A129" i="8" s="1"/>
  <c r="A130" i="8" s="1"/>
  <c r="A126" i="8"/>
  <c r="A126" i="7"/>
  <c r="A127" i="7"/>
  <c r="A128" i="7" s="1"/>
  <c r="A129" i="7" s="1"/>
  <c r="A130" i="7" s="1"/>
  <c r="A126" i="6"/>
  <c r="A127" i="6"/>
  <c r="A128" i="6" s="1"/>
  <c r="A129" i="6" s="1"/>
  <c r="A130" i="6" s="1"/>
  <c r="A131" i="8" l="1"/>
  <c r="A132" i="8"/>
  <c r="A133" i="8" s="1"/>
  <c r="A134" i="8" s="1"/>
  <c r="A135" i="8" s="1"/>
  <c r="A132" i="7"/>
  <c r="A133" i="7" s="1"/>
  <c r="A134" i="7" s="1"/>
  <c r="A135" i="7" s="1"/>
  <c r="A131" i="7"/>
  <c r="A132" i="6"/>
  <c r="A133" i="6" s="1"/>
  <c r="A134" i="6" s="1"/>
  <c r="A135" i="6" s="1"/>
  <c r="A131" i="6"/>
  <c r="A136" i="8" l="1"/>
  <c r="A137" i="8"/>
  <c r="A138" i="8" s="1"/>
  <c r="A139" i="8" s="1"/>
  <c r="A140" i="8" s="1"/>
  <c r="A137" i="7"/>
  <c r="A138" i="7" s="1"/>
  <c r="A139" i="7" s="1"/>
  <c r="A140" i="7" s="1"/>
  <c r="A136" i="7"/>
  <c r="A137" i="6"/>
  <c r="A138" i="6" s="1"/>
  <c r="A139" i="6" s="1"/>
  <c r="A140" i="6" s="1"/>
  <c r="A136" i="6"/>
  <c r="A142" i="8" l="1"/>
  <c r="A143" i="8" s="1"/>
  <c r="A144" i="8" s="1"/>
  <c r="A145" i="8" s="1"/>
  <c r="A141" i="8"/>
  <c r="A142" i="7"/>
  <c r="A143" i="7" s="1"/>
  <c r="A144" i="7" s="1"/>
  <c r="A145" i="7" s="1"/>
  <c r="A141" i="7"/>
  <c r="A142" i="6"/>
  <c r="A143" i="6" s="1"/>
  <c r="A144" i="6" s="1"/>
  <c r="A145" i="6" s="1"/>
  <c r="A141" i="6"/>
  <c r="A147" i="8" l="1"/>
  <c r="A148" i="8" s="1"/>
  <c r="A149" i="8" s="1"/>
  <c r="A150" i="8" s="1"/>
  <c r="A146" i="8"/>
  <c r="A146" i="7"/>
  <c r="A147" i="7"/>
  <c r="A148" i="7" s="1"/>
  <c r="A149" i="7" s="1"/>
  <c r="A150" i="7" s="1"/>
  <c r="A146" i="6"/>
  <c r="A147" i="6"/>
  <c r="A148" i="6" s="1"/>
  <c r="A149" i="6" s="1"/>
  <c r="A150" i="6" s="1"/>
  <c r="A151" i="8" l="1"/>
  <c r="A152" i="8"/>
  <c r="A153" i="8" s="1"/>
  <c r="A154" i="8" s="1"/>
  <c r="A155" i="8" s="1"/>
  <c r="A151" i="7"/>
  <c r="A152" i="7"/>
  <c r="A153" i="7" s="1"/>
  <c r="A154" i="7" s="1"/>
  <c r="A155" i="7" s="1"/>
  <c r="A151" i="6"/>
  <c r="A152" i="6"/>
  <c r="A153" i="6" s="1"/>
  <c r="A154" i="6" s="1"/>
  <c r="A155" i="6" s="1"/>
  <c r="A157" i="8" l="1"/>
  <c r="A158" i="8" s="1"/>
  <c r="A159" i="8" s="1"/>
  <c r="A160" i="8" s="1"/>
  <c r="A156" i="8"/>
  <c r="A157" i="7"/>
  <c r="A158" i="7" s="1"/>
  <c r="A159" i="7" s="1"/>
  <c r="A160" i="7" s="1"/>
  <c r="A156" i="7"/>
  <c r="A157" i="6"/>
  <c r="A158" i="6" s="1"/>
  <c r="A159" i="6" s="1"/>
  <c r="A160" i="6" s="1"/>
  <c r="A156" i="6"/>
  <c r="A162" i="8" l="1"/>
  <c r="A163" i="8" s="1"/>
  <c r="A164" i="8" s="1"/>
  <c r="A165" i="8" s="1"/>
  <c r="A161" i="8"/>
  <c r="A162" i="7"/>
  <c r="A163" i="7" s="1"/>
  <c r="A164" i="7" s="1"/>
  <c r="A165" i="7" s="1"/>
  <c r="A161" i="7"/>
  <c r="A162" i="6"/>
  <c r="A163" i="6" s="1"/>
  <c r="A164" i="6" s="1"/>
  <c r="A165" i="6" s="1"/>
  <c r="A161" i="6"/>
  <c r="A167" i="8" l="1"/>
  <c r="A168" i="8" s="1"/>
  <c r="A169" i="8" s="1"/>
  <c r="A170" i="8" s="1"/>
  <c r="A166" i="8"/>
  <c r="A166" i="7"/>
  <c r="A167" i="7"/>
  <c r="A168" i="7" s="1"/>
  <c r="A169" i="7" s="1"/>
  <c r="A170" i="7" s="1"/>
  <c r="A166" i="6"/>
  <c r="A167" i="6"/>
  <c r="A168" i="6" s="1"/>
  <c r="A169" i="6" s="1"/>
  <c r="A170" i="6" s="1"/>
  <c r="A171" i="8" l="1"/>
  <c r="A172" i="8"/>
  <c r="A173" i="8" s="1"/>
  <c r="A174" i="8" s="1"/>
  <c r="A175" i="8" s="1"/>
  <c r="A172" i="7"/>
  <c r="A173" i="7" s="1"/>
  <c r="A174" i="7" s="1"/>
  <c r="A175" i="7" s="1"/>
  <c r="A171" i="7"/>
  <c r="A172" i="6"/>
  <c r="A173" i="6" s="1"/>
  <c r="A174" i="6" s="1"/>
  <c r="A175" i="6" s="1"/>
  <c r="A171" i="6"/>
  <c r="A176" i="8" l="1"/>
  <c r="A177" i="8"/>
  <c r="A178" i="8" s="1"/>
  <c r="A179" i="8" s="1"/>
  <c r="A180" i="8" s="1"/>
  <c r="A177" i="7"/>
  <c r="A178" i="7" s="1"/>
  <c r="A179" i="7" s="1"/>
  <c r="A180" i="7" s="1"/>
  <c r="A176" i="7"/>
  <c r="A177" i="6"/>
  <c r="A178" i="6" s="1"/>
  <c r="A179" i="6" s="1"/>
  <c r="A180" i="6" s="1"/>
  <c r="A176" i="6"/>
  <c r="A182" i="8" l="1"/>
  <c r="A183" i="8" s="1"/>
  <c r="A184" i="8" s="1"/>
  <c r="A185" i="8" s="1"/>
  <c r="A181" i="8"/>
  <c r="A182" i="7"/>
  <c r="A183" i="7" s="1"/>
  <c r="A184" i="7" s="1"/>
  <c r="A185" i="7" s="1"/>
  <c r="A181" i="7"/>
  <c r="A182" i="6"/>
  <c r="A183" i="6" s="1"/>
  <c r="A184" i="6" s="1"/>
  <c r="A185" i="6" s="1"/>
  <c r="A181" i="6"/>
  <c r="A187" i="8" l="1"/>
  <c r="A188" i="8" s="1"/>
  <c r="A189" i="8" s="1"/>
  <c r="A190" i="8" s="1"/>
  <c r="A186" i="8"/>
  <c r="A186" i="7"/>
  <c r="A187" i="7"/>
  <c r="A188" i="7" s="1"/>
  <c r="A189" i="7" s="1"/>
  <c r="A190" i="7" s="1"/>
  <c r="A186" i="6"/>
  <c r="A187" i="6"/>
  <c r="A188" i="6" s="1"/>
  <c r="A189" i="6" s="1"/>
  <c r="A190" i="6" s="1"/>
  <c r="A191" i="8" l="1"/>
  <c r="A192" i="8"/>
  <c r="A193" i="8" s="1"/>
  <c r="A194" i="8" s="1"/>
  <c r="A195" i="8" s="1"/>
  <c r="A191" i="7"/>
  <c r="A192" i="7"/>
  <c r="A193" i="7" s="1"/>
  <c r="A194" i="7" s="1"/>
  <c r="A195" i="7" s="1"/>
  <c r="A191" i="6"/>
  <c r="A192" i="6"/>
  <c r="A193" i="6" s="1"/>
  <c r="A194" i="6" s="1"/>
  <c r="A195" i="6" s="1"/>
  <c r="A196" i="8" l="1"/>
  <c r="A197" i="8"/>
  <c r="A198" i="8" s="1"/>
  <c r="A199" i="8" s="1"/>
  <c r="A200" i="8" s="1"/>
  <c r="A197" i="7"/>
  <c r="A198" i="7" s="1"/>
  <c r="A199" i="7" s="1"/>
  <c r="A200" i="7" s="1"/>
  <c r="A196" i="7"/>
  <c r="A197" i="6"/>
  <c r="A198" i="6" s="1"/>
  <c r="A199" i="6" s="1"/>
  <c r="A200" i="6" s="1"/>
  <c r="A196" i="6"/>
  <c r="A202" i="8" l="1"/>
  <c r="A203" i="8" s="1"/>
  <c r="A204" i="8" s="1"/>
  <c r="A205" i="8" s="1"/>
  <c r="A201" i="8"/>
  <c r="A202" i="7"/>
  <c r="A203" i="7" s="1"/>
  <c r="A204" i="7" s="1"/>
  <c r="A205" i="7" s="1"/>
  <c r="A201" i="7"/>
  <c r="A202" i="6"/>
  <c r="A203" i="6" s="1"/>
  <c r="A204" i="6" s="1"/>
  <c r="A205" i="6" s="1"/>
  <c r="A201" i="6"/>
  <c r="A207" i="8" l="1"/>
  <c r="A208" i="8" s="1"/>
  <c r="A209" i="8" s="1"/>
  <c r="A210" i="8" s="1"/>
  <c r="A206" i="8"/>
  <c r="A206" i="7"/>
  <c r="A207" i="7"/>
  <c r="A208" i="7" s="1"/>
  <c r="A209" i="7" s="1"/>
  <c r="A210" i="7" s="1"/>
  <c r="A206" i="6"/>
  <c r="A207" i="6"/>
  <c r="A208" i="6" s="1"/>
  <c r="A209" i="6" s="1"/>
  <c r="A210" i="6" s="1"/>
  <c r="A211" i="8" l="1"/>
  <c r="A212" i="8"/>
  <c r="A213" i="8" s="1"/>
  <c r="A214" i="8" s="1"/>
  <c r="A215" i="8" s="1"/>
  <c r="A212" i="7"/>
  <c r="A213" i="7" s="1"/>
  <c r="A214" i="7" s="1"/>
  <c r="A215" i="7" s="1"/>
  <c r="A211" i="7"/>
  <c r="A212" i="6"/>
  <c r="A213" i="6" s="1"/>
  <c r="A214" i="6" s="1"/>
  <c r="A215" i="6" s="1"/>
  <c r="A211" i="6"/>
  <c r="A216" i="8" l="1"/>
  <c r="A217" i="8"/>
  <c r="A218" i="8" s="1"/>
  <c r="A219" i="8" s="1"/>
  <c r="A220" i="8" s="1"/>
  <c r="A217" i="7"/>
  <c r="A218" i="7" s="1"/>
  <c r="A219" i="7" s="1"/>
  <c r="A220" i="7" s="1"/>
  <c r="A216" i="7"/>
  <c r="A217" i="6"/>
  <c r="A218" i="6" s="1"/>
  <c r="A219" i="6" s="1"/>
  <c r="A220" i="6" s="1"/>
  <c r="A216" i="6"/>
  <c r="A222" i="8" l="1"/>
  <c r="A223" i="8" s="1"/>
  <c r="A224" i="8" s="1"/>
  <c r="A225" i="8" s="1"/>
  <c r="A221" i="8"/>
  <c r="A222" i="7"/>
  <c r="A223" i="7" s="1"/>
  <c r="A224" i="7" s="1"/>
  <c r="A225" i="7" s="1"/>
  <c r="A221" i="7"/>
  <c r="A222" i="6"/>
  <c r="A223" i="6" s="1"/>
  <c r="A224" i="6" s="1"/>
  <c r="A225" i="6" s="1"/>
  <c r="A221" i="6"/>
  <c r="A227" i="8" l="1"/>
  <c r="A228" i="8" s="1"/>
  <c r="A229" i="8" s="1"/>
  <c r="A230" i="8" s="1"/>
  <c r="A226" i="8"/>
  <c r="A226" i="7"/>
  <c r="A227" i="7"/>
  <c r="A228" i="7" s="1"/>
  <c r="A229" i="7" s="1"/>
  <c r="A230" i="7" s="1"/>
  <c r="A226" i="6"/>
  <c r="A227" i="6"/>
  <c r="A228" i="6" s="1"/>
  <c r="A229" i="6" s="1"/>
  <c r="A230" i="6" s="1"/>
</calcChain>
</file>

<file path=xl/sharedStrings.xml><?xml version="1.0" encoding="utf-8"?>
<sst xmlns="http://schemas.openxmlformats.org/spreadsheetml/2006/main" count="404" uniqueCount="271">
  <si>
    <t>ASSETS</t>
  </si>
  <si>
    <t>Non-current assets</t>
  </si>
  <si>
    <t>Financial instruments:</t>
  </si>
  <si>
    <t>Current assets</t>
  </si>
  <si>
    <t>EQUITY AND LIABILITIES</t>
  </si>
  <si>
    <t>Capital and reserves</t>
  </si>
  <si>
    <t>Non-current liabilities</t>
  </si>
  <si>
    <t>Current liabilities</t>
  </si>
  <si>
    <t>Operating expenses</t>
  </si>
  <si>
    <t>Other comprehensive income</t>
  </si>
  <si>
    <t>Profit for the year attributable to:</t>
  </si>
  <si>
    <t>Total comprehensive income attributable to:</t>
  </si>
  <si>
    <t>Earnings per share</t>
  </si>
  <si>
    <t>Impairment of property plant and equipment</t>
  </si>
  <si>
    <t>Property plant and equipment</t>
  </si>
  <si>
    <t>Investment property</t>
  </si>
  <si>
    <t>Intangible assets</t>
  </si>
  <si>
    <t>Deferred tax asset</t>
  </si>
  <si>
    <t>Investment in associate</t>
  </si>
  <si>
    <t>Held-to-maturity investments</t>
  </si>
  <si>
    <t>Available-for-sale investments</t>
  </si>
  <si>
    <t>Total non-current assets</t>
  </si>
  <si>
    <t xml:space="preserve">Inventories </t>
  </si>
  <si>
    <t>Equipment deposits</t>
  </si>
  <si>
    <t xml:space="preserve">Trade and other receivables </t>
  </si>
  <si>
    <t xml:space="preserve">Financial assets at fair value through profit or loss </t>
  </si>
  <si>
    <t xml:space="preserve">Cash and cash equivalents </t>
  </si>
  <si>
    <t>Total currents assets</t>
  </si>
  <si>
    <t>Total assets</t>
  </si>
  <si>
    <t xml:space="preserve">Share capital and share premium </t>
  </si>
  <si>
    <t>Retained earnings</t>
  </si>
  <si>
    <t>Other reserves</t>
  </si>
  <si>
    <t>Equity attributable to owners of Econet Wireless Zimbabwe Limited</t>
  </si>
  <si>
    <t xml:space="preserve">Non-controlling interests </t>
  </si>
  <si>
    <t>Total equity</t>
  </si>
  <si>
    <t xml:space="preserve">Deferred tax liability </t>
  </si>
  <si>
    <t xml:space="preserve">Financial instruments - Long-term interest-bearing debt </t>
  </si>
  <si>
    <t>Total non-current liabilities</t>
  </si>
  <si>
    <t xml:space="preserve">Provisions </t>
  </si>
  <si>
    <t xml:space="preserve">Deferred revenue </t>
  </si>
  <si>
    <t xml:space="preserve">Trade and other payables </t>
  </si>
  <si>
    <t>Short-term interest bearing debt</t>
  </si>
  <si>
    <t>Income tax payable</t>
  </si>
  <si>
    <t>Total current liabilities</t>
  </si>
  <si>
    <t>Total liabilities</t>
  </si>
  <si>
    <t xml:space="preserve">Total equity and liabilities </t>
  </si>
  <si>
    <t>Cost of sales and external services sold</t>
  </si>
  <si>
    <t>Gross profit</t>
  </si>
  <si>
    <t>Other income</t>
  </si>
  <si>
    <t>Gain on disposal of available-for-sale investments</t>
  </si>
  <si>
    <t>Gain on disposal of interest in former subsidiary</t>
  </si>
  <si>
    <t xml:space="preserve"> General administrative expenses</t>
  </si>
  <si>
    <t xml:space="preserve"> Marketing and sales expenses</t>
  </si>
  <si>
    <t xml:space="preserve"> Network expenses </t>
  </si>
  <si>
    <t xml:space="preserve"> Other expenses </t>
  </si>
  <si>
    <t>Profit before interest taxation depreciation</t>
  </si>
  <si>
    <t>impairment and amortisation</t>
  </si>
  <si>
    <t xml:space="preserve">Depreciation and amortisation </t>
  </si>
  <si>
    <t>and investment property</t>
  </si>
  <si>
    <t>Reversal of impairment loss on property plant and equipment</t>
  </si>
  <si>
    <t xml:space="preserve">Profit from operations </t>
  </si>
  <si>
    <t xml:space="preserve">Finance income </t>
  </si>
  <si>
    <t xml:space="preserve">Finance costs </t>
  </si>
  <si>
    <t>Share of profit of associate</t>
  </si>
  <si>
    <t xml:space="preserve">Profit before taxation </t>
  </si>
  <si>
    <t xml:space="preserve">Income tax expense </t>
  </si>
  <si>
    <t xml:space="preserve">Profit for the year </t>
  </si>
  <si>
    <t>Revaluation of property plant and equipment</t>
  </si>
  <si>
    <t xml:space="preserve">Available-for-sale reserve recycled to profit or loss </t>
  </si>
  <si>
    <t xml:space="preserve">Loss on available -for- sale investments </t>
  </si>
  <si>
    <t>Taxation effect of other comprehensive income</t>
  </si>
  <si>
    <t>Total comprehensive income for the year</t>
  </si>
  <si>
    <t>Equity holders of Econet Wireless Zimbabwe Limited</t>
  </si>
  <si>
    <t>Non-controlling interests</t>
  </si>
  <si>
    <t xml:space="preserve">Basic earnings per share (dollars) </t>
  </si>
  <si>
    <t xml:space="preserve">Headline earnings per share (dollars) </t>
  </si>
  <si>
    <t>Diluted basic earnings per share (dollars)</t>
  </si>
  <si>
    <t xml:space="preserve">Diluted headline earnings per share (dollars) </t>
  </si>
  <si>
    <t>Revenue</t>
  </si>
  <si>
    <t xml:space="preserve">Revenue  </t>
  </si>
  <si>
    <t>Changes in trade inventories</t>
  </si>
  <si>
    <t>Merchandise and consumables used</t>
  </si>
  <si>
    <t xml:space="preserve">Employee benefits expense </t>
  </si>
  <si>
    <t>Depreciation expense</t>
  </si>
  <si>
    <t>Share option expense</t>
  </si>
  <si>
    <t>Net operating expense</t>
  </si>
  <si>
    <t xml:space="preserve">Profit before taxation  </t>
  </si>
  <si>
    <t xml:space="preserve">Taxation </t>
  </si>
  <si>
    <t>Gains on revaluations of property</t>
  </si>
  <si>
    <t>Fair value adjustment on available for sale equity investments</t>
  </si>
  <si>
    <t xml:space="preserve">Income tax relating to components of other comprehensive income </t>
  </si>
  <si>
    <t>Other comprehensive income for the year net of tax</t>
  </si>
  <si>
    <t>Weighted average number of ordinary shares in issue</t>
  </si>
  <si>
    <t>Share performance : cents</t>
  </si>
  <si>
    <t>: attributable earnings</t>
  </si>
  <si>
    <t xml:space="preserve">: headline earnings basis </t>
  </si>
  <si>
    <t xml:space="preserve">Property plant and equipment </t>
  </si>
  <si>
    <t xml:space="preserve">Goodwill </t>
  </si>
  <si>
    <t>Long-term investments</t>
  </si>
  <si>
    <t xml:space="preserve">Short-term loans </t>
  </si>
  <si>
    <t>Cash and cash equivalents</t>
  </si>
  <si>
    <t xml:space="preserve">Total assets </t>
  </si>
  <si>
    <t>Equity and Liabilities</t>
  </si>
  <si>
    <t>Equity</t>
  </si>
  <si>
    <t>Shareholders' equity</t>
  </si>
  <si>
    <t>Deferred taxation</t>
  </si>
  <si>
    <t>Long-term borrowings</t>
  </si>
  <si>
    <t>Current tax liabilities</t>
  </si>
  <si>
    <t>Total equity and liabilities</t>
  </si>
  <si>
    <r>
      <t>Disclaimer:</t>
    </r>
    <r>
      <rPr>
        <b/>
        <i/>
        <sz val="10"/>
        <rFont val="Book Antiqua"/>
        <family val="1"/>
      </rPr>
      <t xml:space="preserve">
The above share trading data was obtained primarily from the Zimbabwe Stock Exchange and other third party sources. While every effort was made to ensure that the content is accurate, OK Zimbabwe Limited (“OKZIM”), its employees and any third parties do not warrant the accuracy, adequacy, completeness or timeliness of the data contained herein. The use of the data here-contained is at the sole risk of the user. Users of this data shall be solely responsible for making their own independent investigation into the business, financial condition and future prospects of OKZIM.</t>
    </r>
  </si>
  <si>
    <t>121,593</t>
  </si>
  <si>
    <t>457,387</t>
  </si>
  <si>
    <t>3,000</t>
  </si>
  <si>
    <t>106,469</t>
  </si>
  <si>
    <t>67,926</t>
  </si>
  <si>
    <t>58,694</t>
  </si>
  <si>
    <t>49,710</t>
  </si>
  <si>
    <t>100,000</t>
  </si>
  <si>
    <t>6,006</t>
  </si>
  <si>
    <t>569,668</t>
  </si>
  <si>
    <t>1,627</t>
  </si>
  <si>
    <t>29,729</t>
  </si>
  <si>
    <t>872,121</t>
  </si>
  <si>
    <t>20,356</t>
  </si>
  <si>
    <t>4,890</t>
  </si>
  <si>
    <t>17,000</t>
  </si>
  <si>
    <t>66,344</t>
  </si>
  <si>
    <t>9,521</t>
  </si>
  <si>
    <t>Thursday, 31 May, 2012</t>
  </si>
  <si>
    <t>Wednesday, 30 May, 2012</t>
  </si>
  <si>
    <t>2,254</t>
  </si>
  <si>
    <t>Tuesday, 29 May, 2012</t>
  </si>
  <si>
    <t>6,262</t>
  </si>
  <si>
    <t>Monday, 28 May, 2012</t>
  </si>
  <si>
    <t>Africa Day</t>
  </si>
  <si>
    <t>Friday, 25 May, 2012</t>
  </si>
  <si>
    <t>Thursday, 24 May, 2012</t>
  </si>
  <si>
    <t>1,965,965</t>
  </si>
  <si>
    <t>Wednesday, 23 May, 2012</t>
  </si>
  <si>
    <t>Tuesday, 22 May, 2012</t>
  </si>
  <si>
    <t>1,527</t>
  </si>
  <si>
    <t>Monday, 21 May, 2012</t>
  </si>
  <si>
    <t>6,531</t>
  </si>
  <si>
    <t>Friday, 18 May, 2012</t>
  </si>
  <si>
    <t>66,176</t>
  </si>
  <si>
    <t>Thursday, 17 May, 2012</t>
  </si>
  <si>
    <t>38,415</t>
  </si>
  <si>
    <t>Wednesday, 16 May, 2012</t>
  </si>
  <si>
    <t>1,000,000</t>
  </si>
  <si>
    <t>Tuesday, 15 May, 2012</t>
  </si>
  <si>
    <t>11,385</t>
  </si>
  <si>
    <t>Monday, 14 May, 2012</t>
  </si>
  <si>
    <t>Friday, 11 May, 2012</t>
  </si>
  <si>
    <t>Thursday, 10 May, 2012</t>
  </si>
  <si>
    <t>Wednesday, 09 May, 2012</t>
  </si>
  <si>
    <t>256,351</t>
  </si>
  <si>
    <t>Tuesday, 08 May, 2012</t>
  </si>
  <si>
    <t>Monday, 07 May, 2012</t>
  </si>
  <si>
    <t>Friday, 04 May, 2012</t>
  </si>
  <si>
    <t>635,695</t>
  </si>
  <si>
    <t>Thursday, 03 May, 2012</t>
  </si>
  <si>
    <t>30,797</t>
  </si>
  <si>
    <t>Wednesday, 02 May, 2012</t>
  </si>
  <si>
    <t>Workers' Day</t>
  </si>
  <si>
    <t>Tuesday, 01 May, 2012</t>
  </si>
  <si>
    <t>9,313</t>
  </si>
  <si>
    <t>Monday, 30 April, 2012</t>
  </si>
  <si>
    <t>20,231</t>
  </si>
  <si>
    <t>Friday, 27 April, 2012</t>
  </si>
  <si>
    <t>821,276</t>
  </si>
  <si>
    <t>Thursday, 26 April, 2012</t>
  </si>
  <si>
    <t>340,239</t>
  </si>
  <si>
    <t>Wednesday, 25 April, 2012</t>
  </si>
  <si>
    <t>195,864</t>
  </si>
  <si>
    <t>Tuesday, 24 April, 2012</t>
  </si>
  <si>
    <t>Monday, 23 April, 2012</t>
  </si>
  <si>
    <t>2,960</t>
  </si>
  <si>
    <t>Friday, 20 April, 2012</t>
  </si>
  <si>
    <t>1,087,541</t>
  </si>
  <si>
    <t>Thursday, 19 April, 2012</t>
  </si>
  <si>
    <t>Independence Day</t>
  </si>
  <si>
    <t>Wednesday, 18 April, 2012</t>
  </si>
  <si>
    <t>216,405</t>
  </si>
  <si>
    <t>Tuesday, 17 April, 2012</t>
  </si>
  <si>
    <t>916,781</t>
  </si>
  <si>
    <t>Monday, 16 April, 2012</t>
  </si>
  <si>
    <t>407,000</t>
  </si>
  <si>
    <t>Friday, 13 April, 2012</t>
  </si>
  <si>
    <t>7,500</t>
  </si>
  <si>
    <t>Thursday, 12 April, 2012</t>
  </si>
  <si>
    <t>362,185</t>
  </si>
  <si>
    <t>Wednesday, 11 April, 2012</t>
  </si>
  <si>
    <t>Tuesday, 10 April, 2012</t>
  </si>
  <si>
    <t>Easter Monday</t>
  </si>
  <si>
    <t>Monday, 09 April, 2012</t>
  </si>
  <si>
    <t>Good Friday</t>
  </si>
  <si>
    <t>Friday, 06 April, 2012</t>
  </si>
  <si>
    <t>2,009,683</t>
  </si>
  <si>
    <t>Thursday, 05 April, 2012</t>
  </si>
  <si>
    <t>Wednesday, 04 April, 2012</t>
  </si>
  <si>
    <t>65,407</t>
  </si>
  <si>
    <t>Tuesday, 03 April, 2012</t>
  </si>
  <si>
    <t>28,715</t>
  </si>
  <si>
    <t>Monday, 02 April, 2012</t>
  </si>
  <si>
    <t>Public Holiday</t>
  </si>
  <si>
    <t>Unity Day</t>
  </si>
  <si>
    <t>Workers Day</t>
  </si>
  <si>
    <t>Easter Holiday</t>
  </si>
  <si>
    <t>Independent Day</t>
  </si>
  <si>
    <t>EV/EBITDA</t>
  </si>
  <si>
    <t>EBITDA</t>
  </si>
  <si>
    <t>EV</t>
  </si>
  <si>
    <t>Net Debt</t>
  </si>
  <si>
    <t>Earnings</t>
  </si>
  <si>
    <t>Mkt Cap</t>
  </si>
  <si>
    <t>Boxing Day</t>
  </si>
  <si>
    <t>Defence Forces day</t>
  </si>
  <si>
    <t>Heroes day</t>
  </si>
  <si>
    <t>Africa Day Holiday</t>
  </si>
  <si>
    <t>Holiday: New Year's Day</t>
  </si>
  <si>
    <t>Holiday: Christmas Day</t>
  </si>
  <si>
    <t>Holiday: Unity Day</t>
  </si>
  <si>
    <t>Defence Forces Day Holiday</t>
  </si>
  <si>
    <t>Heroes' Day Holiday</t>
  </si>
  <si>
    <t>Workers' Day Holiday</t>
  </si>
  <si>
    <t>Trading in USD commenced on 19 February 2009</t>
  </si>
  <si>
    <t>Comment/ Holiday</t>
  </si>
  <si>
    <t>Industrial index</t>
  </si>
  <si>
    <t>Volume traded</t>
  </si>
  <si>
    <t>Price (USc)</t>
  </si>
  <si>
    <t>Trading date</t>
  </si>
  <si>
    <t>OK Zimbabwe Limited daily share trading results: 2009 - 2012</t>
  </si>
  <si>
    <r>
      <t>Disclaimer:</t>
    </r>
    <r>
      <rPr>
        <i/>
        <sz val="10"/>
        <rFont val="Book Antiqua"/>
        <family val="1"/>
      </rPr>
      <t xml:space="preserve">
The above share trading data was obtained primarily from the Zimbabwe Stock Exchange and other third party sources. While every effort was made to ensure that the content is accurate, Econet Wireless Holdings Limited (“Econet”), its employees and any third parties do not warrant the accuracy, adequacy, completeness or timeliness of the data contained herein. The use of the data here-contained is at the sole risk of the user. Users of this data shall be solely responsible for making their own independent investigation into the business, financial condition and future prospects of Econet.</t>
    </r>
  </si>
  <si>
    <t>Monday, 9 April, 2012</t>
  </si>
  <si>
    <t>Friday, 6 April, 2012</t>
  </si>
  <si>
    <t>Thursday, 5 April, 2012</t>
  </si>
  <si>
    <t>Wednesday, 4 April, 2012</t>
  </si>
  <si>
    <t>Tuesday, 3 April, 2012</t>
  </si>
  <si>
    <t>Monday, 2 April, 2012</t>
  </si>
  <si>
    <t>Econet Wireless Zimbabwe Ltd daily share trading results: 09 - 12</t>
  </si>
  <si>
    <t>Econet</t>
  </si>
  <si>
    <t>OK Zim</t>
  </si>
  <si>
    <t>Net</t>
  </si>
  <si>
    <t>Shares</t>
  </si>
  <si>
    <t>Return on Ending Equity</t>
  </si>
  <si>
    <t>Return on Average Equity</t>
  </si>
  <si>
    <t>Growth in Earnings</t>
  </si>
  <si>
    <t>Ok Zimbabwe</t>
  </si>
  <si>
    <t>P/E Ratio</t>
  </si>
  <si>
    <t>Apple</t>
  </si>
  <si>
    <t>Return on Invested Capital</t>
  </si>
  <si>
    <t>Growth in Revenues</t>
  </si>
  <si>
    <t>Growth in EBITDA</t>
  </si>
  <si>
    <t>Market Capitalisation</t>
  </si>
  <si>
    <t>Add: Other Items</t>
  </si>
  <si>
    <t>Enterprise Value</t>
  </si>
  <si>
    <t>Profit Margin</t>
  </si>
  <si>
    <t>Asset Turnover</t>
  </si>
  <si>
    <t>Stock Price Volatility</t>
  </si>
  <si>
    <t>Beta</t>
  </si>
  <si>
    <t>Total Earnings including Non-Controlling</t>
  </si>
  <si>
    <t>Equity Capial Invested</t>
  </si>
  <si>
    <t>Average Equity Capital</t>
  </si>
  <si>
    <t>Total Net Income</t>
  </si>
  <si>
    <t>Total Equity Capital</t>
  </si>
  <si>
    <t>Year End Date</t>
  </si>
  <si>
    <t>Stock Price</t>
  </si>
  <si>
    <t>Maket Capitalisation</t>
  </si>
  <si>
    <t>Match</t>
  </si>
  <si>
    <t>Index</t>
  </si>
  <si>
    <t>Row 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</si>
</sst>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3009]dddd\,\ dd\ mmmm\,\ yyyy;@"/>
    <numFmt numFmtId="165" formatCode="#,##0.00;[Red]\(#,##0.00\)"/>
    <numFmt numFmtId="166" formatCode="_(* #,##0_);_(* \(#,##0\);_(* &quot;-&quot;??_);_(@_)"/>
    <numFmt numFmtId="167" formatCode="#,##0;[Red]#,##0"/>
    <numFmt numFmtId="168" formatCode="0.00;[Red]0.00"/>
    <numFmt numFmtId="169" formatCode="#,##0.00;[Red]#,##0.00"/>
    <numFmt numFmtId="170" formatCode="[$-3009]dd\ mmmm\,\ yyyy;@"/>
    <numFmt numFmtId="171" formatCode="0.0%"/>
  </numFmts>
  <fonts count="30" x14ac:knownFonts="1">
    <font>
      <sz val="11"/>
      <color theme="1"/>
      <name val="Calibri"/>
      <family val="2"/>
      <scheme val="minor"/>
    </font>
    <font>
      <sz val="11"/>
      <color theme="1"/>
      <name val="Calibri"/>
      <family val="2"/>
      <scheme val="minor"/>
    </font>
    <font>
      <sz val="10"/>
      <name val="Arial"/>
      <family val="2"/>
    </font>
    <font>
      <sz val="10"/>
      <name val="Book Antiqua"/>
      <family val="1"/>
    </font>
    <font>
      <b/>
      <i/>
      <u/>
      <sz val="10"/>
      <name val="Book Antiqua"/>
      <family val="1"/>
    </font>
    <font>
      <b/>
      <i/>
      <sz val="10"/>
      <name val="Book Antiqua"/>
      <family val="1"/>
    </font>
    <font>
      <sz val="8"/>
      <name val="Book Antiqua"/>
      <family val="1"/>
    </font>
    <font>
      <b/>
      <sz val="10"/>
      <name val="Book Antiqua"/>
      <family val="1"/>
    </font>
    <font>
      <b/>
      <sz val="11"/>
      <name val="Book Antiqua"/>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Book Antiqua"/>
      <family val="1"/>
    </font>
    <font>
      <i/>
      <sz val="10"/>
      <name val="Book Antiqua"/>
      <family val="1"/>
    </font>
    <font>
      <sz val="8"/>
      <name val="Arial"/>
      <family val="2"/>
    </font>
    <font>
      <sz val="14"/>
      <name val="Book Antiqua"/>
      <family val="1"/>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4">
    <border>
      <left/>
      <right/>
      <top/>
      <bottom/>
      <diagonal/>
    </border>
    <border>
      <left/>
      <right/>
      <top style="thin">
        <color indexed="64"/>
      </top>
      <bottom style="double">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186">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2" fillId="21" borderId="11" applyNumberFormat="0" applyAlignment="0" applyProtection="0"/>
    <xf numFmtId="0" fontId="12" fillId="21" borderId="11" applyNumberFormat="0" applyAlignment="0" applyProtection="0"/>
    <xf numFmtId="0" fontId="12" fillId="21" borderId="11" applyNumberFormat="0" applyAlignment="0" applyProtection="0"/>
    <xf numFmtId="0" fontId="12" fillId="21" borderId="11" applyNumberFormat="0" applyAlignment="0" applyProtection="0"/>
    <xf numFmtId="0" fontId="13" fillId="22" borderId="12" applyNumberFormat="0" applyAlignment="0" applyProtection="0"/>
    <xf numFmtId="0" fontId="13" fillId="22" borderId="12" applyNumberFormat="0" applyAlignment="0" applyProtection="0"/>
    <xf numFmtId="0" fontId="13" fillId="22" borderId="12" applyNumberFormat="0" applyAlignment="0" applyProtection="0"/>
    <xf numFmtId="0" fontId="13" fillId="22" borderId="12"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6" fillId="0" borderId="13" applyNumberFormat="0" applyFill="0" applyAlignment="0" applyProtection="0"/>
    <xf numFmtId="0" fontId="16" fillId="0" borderId="13" applyNumberFormat="0" applyFill="0" applyAlignment="0" applyProtection="0"/>
    <xf numFmtId="0" fontId="16" fillId="0" borderId="13" applyNumberFormat="0" applyFill="0" applyAlignment="0" applyProtection="0"/>
    <xf numFmtId="0" fontId="16" fillId="0" borderId="13"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8" borderId="11" applyNumberFormat="0" applyAlignment="0" applyProtection="0"/>
    <xf numFmtId="0" fontId="19" fillId="8" borderId="11" applyNumberFormat="0" applyAlignment="0" applyProtection="0"/>
    <xf numFmtId="0" fontId="19" fillId="8" borderId="11" applyNumberFormat="0" applyAlignment="0" applyProtection="0"/>
    <xf numFmtId="0" fontId="19" fillId="8" borderId="11" applyNumberFormat="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 fillId="0" borderId="0">
      <alignment vertical="center"/>
    </xf>
    <xf numFmtId="0" fontId="2" fillId="0" borderId="0"/>
    <xf numFmtId="0" fontId="2" fillId="0" borderId="0"/>
    <xf numFmtId="0" fontId="2" fillId="0" borderId="0">
      <alignment vertical="center"/>
    </xf>
    <xf numFmtId="0" fontId="1" fillId="0" borderId="0"/>
    <xf numFmtId="0" fontId="2" fillId="24" borderId="17" applyNumberFormat="0" applyFont="0" applyAlignment="0" applyProtection="0"/>
    <xf numFmtId="0" fontId="2" fillId="24" borderId="17" applyNumberFormat="0" applyFont="0" applyAlignment="0" applyProtection="0"/>
    <xf numFmtId="0" fontId="2" fillId="24" borderId="17" applyNumberFormat="0" applyFont="0" applyAlignment="0" applyProtection="0"/>
    <xf numFmtId="0" fontId="2" fillId="24" borderId="17" applyNumberFormat="0" applyFont="0" applyAlignment="0" applyProtection="0"/>
    <xf numFmtId="0" fontId="2" fillId="24" borderId="17" applyNumberFormat="0" applyFont="0" applyAlignment="0" applyProtection="0"/>
    <xf numFmtId="0" fontId="2" fillId="24" borderId="17" applyNumberFormat="0" applyFont="0" applyAlignment="0" applyProtection="0"/>
    <xf numFmtId="0" fontId="2" fillId="24" borderId="17" applyNumberFormat="0" applyFont="0" applyAlignment="0" applyProtection="0"/>
    <xf numFmtId="0" fontId="2" fillId="24" borderId="17" applyNumberFormat="0" applyFont="0" applyAlignment="0" applyProtection="0"/>
    <xf numFmtId="0" fontId="2" fillId="24" borderId="17" applyNumberFormat="0" applyFont="0" applyAlignment="0" applyProtection="0"/>
    <xf numFmtId="0" fontId="2" fillId="24" borderId="17" applyNumberFormat="0" applyFont="0" applyAlignment="0" applyProtection="0"/>
    <xf numFmtId="0" fontId="22" fillId="21" borderId="18" applyNumberFormat="0" applyAlignment="0" applyProtection="0"/>
    <xf numFmtId="0" fontId="22" fillId="21" borderId="18" applyNumberFormat="0" applyAlignment="0" applyProtection="0"/>
    <xf numFmtId="0" fontId="22" fillId="21" borderId="18" applyNumberFormat="0" applyAlignment="0" applyProtection="0"/>
    <xf numFmtId="0" fontId="22" fillId="21" borderId="18"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19" applyNumberFormat="0" applyFill="0" applyAlignment="0" applyProtection="0"/>
    <xf numFmtId="0" fontId="24" fillId="0" borderId="19" applyNumberFormat="0" applyFill="0" applyAlignment="0" applyProtection="0"/>
    <xf numFmtId="0" fontId="24" fillId="0" borderId="19" applyNumberFormat="0" applyFill="0" applyAlignment="0" applyProtection="0"/>
    <xf numFmtId="0" fontId="24" fillId="0" borderId="19"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cellStyleXfs>
  <cellXfs count="98">
    <xf numFmtId="0" fontId="0" fillId="0" borderId="0" xfId="0"/>
    <xf numFmtId="43" fontId="0" fillId="0" borderId="0" xfId="1" applyNumberFormat="1" applyFont="1"/>
    <xf numFmtId="0" fontId="0" fillId="0" borderId="1" xfId="0" applyBorder="1"/>
    <xf numFmtId="43" fontId="0" fillId="0" borderId="1" xfId="1" applyNumberFormat="1" applyFont="1" applyBorder="1"/>
    <xf numFmtId="0" fontId="0" fillId="0" borderId="2" xfId="0" applyBorder="1"/>
    <xf numFmtId="43" fontId="0" fillId="0" borderId="2" xfId="1" applyNumberFormat="1" applyFont="1" applyBorder="1"/>
    <xf numFmtId="4" fontId="0" fillId="0" borderId="0" xfId="0" applyNumberFormat="1"/>
    <xf numFmtId="4" fontId="0" fillId="0" borderId="2" xfId="0" applyNumberFormat="1" applyBorder="1"/>
    <xf numFmtId="4" fontId="0" fillId="0" borderId="1" xfId="0" applyNumberFormat="1" applyBorder="1"/>
    <xf numFmtId="0" fontId="3" fillId="2" borderId="0" xfId="3" applyFont="1" applyFill="1" applyAlignment="1">
      <alignment horizontal="center"/>
    </xf>
    <xf numFmtId="0" fontId="3" fillId="2" borderId="0" xfId="3" applyFont="1" applyFill="1" applyBorder="1" applyAlignment="1">
      <alignment horizontal="center"/>
    </xf>
    <xf numFmtId="166" fontId="3" fillId="2" borderId="7" xfId="4" applyNumberFormat="1" applyFont="1" applyFill="1" applyBorder="1" applyAlignment="1">
      <alignment horizontal="right"/>
    </xf>
    <xf numFmtId="43" fontId="3" fillId="2" borderId="6" xfId="4" applyFont="1" applyFill="1" applyBorder="1" applyAlignment="1">
      <alignment horizontal="right"/>
    </xf>
    <xf numFmtId="164" fontId="3" fillId="2" borderId="6" xfId="3" applyNumberFormat="1" applyFont="1" applyFill="1" applyBorder="1" applyAlignment="1">
      <alignment horizontal="right"/>
    </xf>
    <xf numFmtId="166" fontId="3" fillId="2" borderId="0" xfId="4" applyNumberFormat="1" applyFont="1" applyFill="1" applyBorder="1" applyAlignment="1">
      <alignment horizontal="right"/>
    </xf>
    <xf numFmtId="43" fontId="3" fillId="2" borderId="8" xfId="4" applyFont="1" applyFill="1" applyBorder="1" applyAlignment="1">
      <alignment horizontal="right"/>
    </xf>
    <xf numFmtId="164" fontId="3" fillId="2" borderId="8" xfId="3" applyNumberFormat="1" applyFont="1" applyFill="1" applyBorder="1" applyAlignment="1">
      <alignment horizontal="right"/>
    </xf>
    <xf numFmtId="4" fontId="3" fillId="2" borderId="0" xfId="3" applyNumberFormat="1" applyFont="1" applyFill="1" applyBorder="1" applyAlignment="1">
      <alignment horizontal="center"/>
    </xf>
    <xf numFmtId="3" fontId="3" fillId="2" borderId="0" xfId="3" applyNumberFormat="1" applyFont="1" applyFill="1" applyBorder="1" applyAlignment="1">
      <alignment horizontal="center"/>
    </xf>
    <xf numFmtId="0" fontId="3" fillId="2" borderId="0" xfId="3" applyFont="1" applyFill="1" applyAlignment="1"/>
    <xf numFmtId="165" fontId="6" fillId="2" borderId="0" xfId="4" applyNumberFormat="1" applyFont="1" applyFill="1" applyAlignment="1"/>
    <xf numFmtId="0" fontId="3" fillId="2" borderId="0" xfId="3" applyFont="1" applyFill="1" applyBorder="1" applyAlignment="1"/>
    <xf numFmtId="4" fontId="3" fillId="2" borderId="0" xfId="3" applyNumberFormat="1" applyFont="1" applyFill="1" applyBorder="1" applyAlignment="1"/>
    <xf numFmtId="43" fontId="3" fillId="2" borderId="0" xfId="3" applyNumberFormat="1" applyFont="1" applyFill="1" applyBorder="1" applyAlignment="1">
      <alignment horizontal="center"/>
    </xf>
    <xf numFmtId="0" fontId="7" fillId="2" borderId="0" xfId="3" applyFont="1" applyFill="1" applyAlignment="1">
      <alignment horizontal="center"/>
    </xf>
    <xf numFmtId="0" fontId="7" fillId="2" borderId="10" xfId="3" applyFont="1" applyFill="1" applyBorder="1" applyAlignment="1">
      <alignment horizontal="center"/>
    </xf>
    <xf numFmtId="0" fontId="7" fillId="2" borderId="3" xfId="3" applyFont="1" applyFill="1" applyBorder="1" applyAlignment="1">
      <alignment horizontal="center"/>
    </xf>
    <xf numFmtId="43" fontId="7" fillId="2" borderId="10" xfId="4" applyFont="1" applyFill="1" applyBorder="1" applyAlignment="1">
      <alignment horizontal="center"/>
    </xf>
    <xf numFmtId="164" fontId="8" fillId="2" borderId="5" xfId="3" applyNumberFormat="1" applyFont="1" applyFill="1" applyBorder="1" applyAlignment="1">
      <alignment horizontal="center"/>
    </xf>
    <xf numFmtId="43" fontId="3" fillId="2" borderId="0" xfId="4" applyFont="1" applyFill="1" applyBorder="1" applyAlignment="1"/>
    <xf numFmtId="164" fontId="3" fillId="2" borderId="0" xfId="3" applyNumberFormat="1" applyFont="1" applyFill="1" applyBorder="1" applyAlignment="1"/>
    <xf numFmtId="1" fontId="3" fillId="2" borderId="4" xfId="3" applyNumberFormat="1" applyFont="1" applyFill="1" applyBorder="1" applyAlignment="1"/>
    <xf numFmtId="0" fontId="3" fillId="2" borderId="3" xfId="3" applyFont="1" applyFill="1" applyBorder="1" applyAlignment="1"/>
    <xf numFmtId="0" fontId="7" fillId="2" borderId="3" xfId="3" applyFont="1" applyFill="1" applyBorder="1" applyAlignment="1"/>
    <xf numFmtId="0" fontId="7" fillId="2" borderId="0" xfId="3" applyFont="1" applyFill="1" applyAlignment="1"/>
    <xf numFmtId="164" fontId="3" fillId="2" borderId="8" xfId="3" applyNumberFormat="1" applyFont="1" applyFill="1" applyBorder="1" applyAlignment="1"/>
    <xf numFmtId="43" fontId="3" fillId="2" borderId="8" xfId="4" applyFont="1" applyFill="1" applyBorder="1" applyAlignment="1"/>
    <xf numFmtId="166" fontId="3" fillId="2" borderId="0" xfId="4" applyNumberFormat="1" applyFont="1" applyFill="1" applyBorder="1" applyAlignment="1"/>
    <xf numFmtId="43" fontId="3" fillId="2" borderId="9" xfId="3" applyNumberFormat="1" applyFont="1" applyFill="1" applyBorder="1" applyAlignment="1"/>
    <xf numFmtId="0" fontId="3" fillId="2" borderId="8" xfId="3" applyFont="1" applyFill="1" applyBorder="1" applyAlignment="1"/>
    <xf numFmtId="43" fontId="3" fillId="2" borderId="9" xfId="5" applyNumberFormat="1" applyFont="1" applyFill="1" applyBorder="1" applyAlignment="1"/>
    <xf numFmtId="0" fontId="3" fillId="2" borderId="8" xfId="5" applyFont="1" applyFill="1" applyBorder="1" applyAlignment="1"/>
    <xf numFmtId="3" fontId="3" fillId="2" borderId="8" xfId="5" applyNumberFormat="1" applyFont="1" applyFill="1" applyBorder="1" applyAlignment="1"/>
    <xf numFmtId="43" fontId="3" fillId="2" borderId="8" xfId="3" applyNumberFormat="1" applyFont="1" applyFill="1" applyBorder="1" applyAlignment="1"/>
    <xf numFmtId="43" fontId="3" fillId="2" borderId="6" xfId="3" applyNumberFormat="1" applyFont="1" applyFill="1" applyBorder="1" applyAlignment="1"/>
    <xf numFmtId="165" fontId="4" fillId="2" borderId="5" xfId="4" applyNumberFormat="1" applyFont="1" applyFill="1" applyBorder="1" applyAlignment="1"/>
    <xf numFmtId="165" fontId="4" fillId="2" borderId="4" xfId="4" applyNumberFormat="1" applyFont="1" applyFill="1" applyBorder="1" applyAlignment="1"/>
    <xf numFmtId="165" fontId="4" fillId="2" borderId="3" xfId="4" applyNumberFormat="1" applyFont="1" applyFill="1" applyBorder="1" applyAlignment="1"/>
    <xf numFmtId="164" fontId="3" fillId="2" borderId="0" xfId="3" applyNumberFormat="1" applyFont="1" applyFill="1" applyAlignment="1"/>
    <xf numFmtId="43" fontId="3" fillId="2" borderId="0" xfId="4" applyFont="1" applyFill="1" applyAlignment="1"/>
    <xf numFmtId="1" fontId="26" fillId="2" borderId="5" xfId="3" applyNumberFormat="1" applyFont="1" applyFill="1" applyBorder="1" applyAlignment="1">
      <alignment horizontal="left"/>
    </xf>
    <xf numFmtId="0" fontId="3" fillId="2" borderId="9" xfId="3" applyFont="1" applyFill="1" applyBorder="1" applyAlignment="1"/>
    <xf numFmtId="0" fontId="2" fillId="0" borderId="3" xfId="3" applyBorder="1" applyAlignment="1"/>
    <xf numFmtId="0" fontId="2" fillId="0" borderId="4" xfId="3" applyBorder="1" applyAlignment="1"/>
    <xf numFmtId="43" fontId="3" fillId="2" borderId="6" xfId="4" applyFont="1" applyFill="1" applyBorder="1" applyAlignment="1"/>
    <xf numFmtId="0" fontId="2" fillId="2" borderId="0" xfId="3" applyFill="1" applyAlignment="1"/>
    <xf numFmtId="165" fontId="28" fillId="2" borderId="0" xfId="4" applyNumberFormat="1" applyFont="1" applyFill="1" applyAlignment="1"/>
    <xf numFmtId="0" fontId="2" fillId="2" borderId="0" xfId="3" applyFont="1" applyFill="1" applyBorder="1" applyAlignment="1"/>
    <xf numFmtId="0" fontId="2" fillId="2" borderId="0" xfId="3" applyFill="1" applyBorder="1" applyAlignment="1"/>
    <xf numFmtId="0" fontId="3" fillId="2" borderId="20" xfId="3" applyFont="1" applyFill="1" applyBorder="1" applyAlignment="1"/>
    <xf numFmtId="9" fontId="3" fillId="2" borderId="0" xfId="3" applyNumberFormat="1" applyFont="1" applyFill="1" applyAlignment="1"/>
    <xf numFmtId="9" fontId="3" fillId="2" borderId="0" xfId="3" applyNumberFormat="1" applyFont="1" applyFill="1" applyAlignment="1">
      <alignment horizontal="center"/>
    </xf>
    <xf numFmtId="9" fontId="3" fillId="2" borderId="20" xfId="3" applyNumberFormat="1" applyFont="1" applyFill="1" applyBorder="1" applyAlignment="1"/>
    <xf numFmtId="167" fontId="3" fillId="2" borderId="0" xfId="3" applyNumberFormat="1" applyFont="1" applyFill="1" applyBorder="1" applyAlignment="1"/>
    <xf numFmtId="168" fontId="3" fillId="2" borderId="8" xfId="3" applyNumberFormat="1" applyFont="1" applyFill="1" applyBorder="1" applyAlignment="1"/>
    <xf numFmtId="169" fontId="3" fillId="2" borderId="20" xfId="3" applyNumberFormat="1" applyFont="1" applyFill="1" applyBorder="1" applyAlignment="1"/>
    <xf numFmtId="43" fontId="3" fillId="2" borderId="8" xfId="4" applyNumberFormat="1" applyFont="1" applyFill="1" applyBorder="1" applyAlignment="1"/>
    <xf numFmtId="166" fontId="3" fillId="2" borderId="20" xfId="4" applyNumberFormat="1" applyFont="1" applyFill="1" applyBorder="1" applyAlignment="1">
      <alignment horizontal="right"/>
    </xf>
    <xf numFmtId="170" fontId="3" fillId="2" borderId="21" xfId="3" applyNumberFormat="1" applyFont="1" applyFill="1" applyBorder="1" applyAlignment="1"/>
    <xf numFmtId="43" fontId="3" fillId="2" borderId="22" xfId="4" applyNumberFormat="1" applyFont="1" applyFill="1" applyBorder="1" applyAlignment="1"/>
    <xf numFmtId="166" fontId="3" fillId="2" borderId="23" xfId="4" applyNumberFormat="1" applyFont="1" applyFill="1" applyBorder="1" applyAlignment="1"/>
    <xf numFmtId="168" fontId="3" fillId="2" borderId="22" xfId="3" applyNumberFormat="1" applyFont="1" applyFill="1" applyBorder="1" applyAlignment="1"/>
    <xf numFmtId="164" fontId="3" fillId="2" borderId="22" xfId="3" applyNumberFormat="1" applyFont="1" applyFill="1" applyBorder="1" applyAlignment="1"/>
    <xf numFmtId="0" fontId="7" fillId="2" borderId="4" xfId="3" applyFont="1" applyFill="1" applyBorder="1" applyAlignment="1">
      <alignment horizontal="center"/>
    </xf>
    <xf numFmtId="164" fontId="8" fillId="2" borderId="10" xfId="3" applyNumberFormat="1" applyFont="1" applyFill="1" applyBorder="1" applyAlignment="1">
      <alignment horizontal="center"/>
    </xf>
    <xf numFmtId="0" fontId="3" fillId="0" borderId="3" xfId="3" applyFont="1" applyBorder="1" applyAlignment="1"/>
    <xf numFmtId="1" fontId="29" fillId="2" borderId="5" xfId="3" applyNumberFormat="1" applyFont="1" applyFill="1" applyBorder="1" applyAlignment="1">
      <alignment horizontal="left"/>
    </xf>
    <xf numFmtId="3" fontId="0" fillId="0" borderId="2" xfId="0" applyNumberFormat="1" applyBorder="1"/>
    <xf numFmtId="43" fontId="3" fillId="25" borderId="8" xfId="4" applyNumberFormat="1" applyFont="1" applyFill="1" applyBorder="1" applyAlignment="1"/>
    <xf numFmtId="168" fontId="3" fillId="25" borderId="8" xfId="3" applyNumberFormat="1" applyFont="1" applyFill="1" applyBorder="1" applyAlignment="1"/>
    <xf numFmtId="43" fontId="3" fillId="25" borderId="8" xfId="4" applyFont="1" applyFill="1" applyBorder="1" applyAlignment="1"/>
    <xf numFmtId="43" fontId="0" fillId="0" borderId="0" xfId="0" applyNumberFormat="1"/>
    <xf numFmtId="9" fontId="0" fillId="0" borderId="0" xfId="2" applyFont="1"/>
    <xf numFmtId="171" fontId="0" fillId="0" borderId="0" xfId="2" applyNumberFormat="1" applyFont="1"/>
    <xf numFmtId="10" fontId="0" fillId="0" borderId="0" xfId="2" applyNumberFormat="1" applyFont="1"/>
    <xf numFmtId="15" fontId="3" fillId="2" borderId="0" xfId="3" applyNumberFormat="1" applyFont="1" applyFill="1" applyBorder="1" applyAlignment="1"/>
    <xf numFmtId="15" fontId="29" fillId="2" borderId="5" xfId="1" applyNumberFormat="1" applyFont="1" applyFill="1" applyBorder="1" applyAlignment="1">
      <alignment horizontal="left"/>
    </xf>
    <xf numFmtId="15" fontId="3" fillId="2" borderId="0" xfId="1" applyNumberFormat="1" applyFont="1" applyFill="1" applyAlignment="1"/>
    <xf numFmtId="15" fontId="3" fillId="2" borderId="0" xfId="1" applyNumberFormat="1" applyFont="1" applyFill="1" applyBorder="1" applyAlignment="1"/>
    <xf numFmtId="15" fontId="8" fillId="2" borderId="10" xfId="1" applyNumberFormat="1" applyFont="1" applyFill="1" applyBorder="1" applyAlignment="1">
      <alignment horizontal="center"/>
    </xf>
    <xf numFmtId="15" fontId="3" fillId="2" borderId="22" xfId="1" applyNumberFormat="1" applyFont="1" applyFill="1" applyBorder="1" applyAlignment="1"/>
    <xf numFmtId="15" fontId="3" fillId="2" borderId="8" xfId="1" applyNumberFormat="1" applyFont="1" applyFill="1" applyBorder="1" applyAlignment="1"/>
    <xf numFmtId="15" fontId="3" fillId="2" borderId="8" xfId="1" applyNumberFormat="1" applyFont="1" applyFill="1" applyBorder="1" applyAlignment="1">
      <alignment horizontal="right"/>
    </xf>
    <xf numFmtId="15" fontId="3" fillId="25" borderId="8" xfId="1" applyNumberFormat="1" applyFont="1" applyFill="1" applyBorder="1" applyAlignment="1"/>
    <xf numFmtId="15" fontId="3" fillId="2" borderId="6" xfId="1" applyNumberFormat="1" applyFont="1" applyFill="1" applyBorder="1" applyAlignment="1">
      <alignment horizontal="right"/>
    </xf>
    <xf numFmtId="15" fontId="4" fillId="2" borderId="5" xfId="1" applyNumberFormat="1" applyFont="1" applyFill="1" applyBorder="1" applyAlignment="1"/>
    <xf numFmtId="15" fontId="3" fillId="2" borderId="0" xfId="3" applyNumberFormat="1" applyFont="1" applyFill="1" applyAlignment="1">
      <alignment horizontal="center"/>
    </xf>
    <xf numFmtId="15" fontId="0" fillId="0" borderId="0" xfId="0" applyNumberFormat="1"/>
  </cellXfs>
  <cellStyles count="186">
    <cellStyle name="20% - Accent1 2" xfId="6"/>
    <cellStyle name="20% - Accent1 3" xfId="7"/>
    <cellStyle name="20% - Accent1 4" xfId="8"/>
    <cellStyle name="20% - Accent1 5" xfId="9"/>
    <cellStyle name="20% - Accent2 2" xfId="10"/>
    <cellStyle name="20% - Accent2 3" xfId="11"/>
    <cellStyle name="20% - Accent2 4" xfId="12"/>
    <cellStyle name="20% - Accent2 5" xfId="13"/>
    <cellStyle name="20% - Accent3 2" xfId="14"/>
    <cellStyle name="20% - Accent3 3" xfId="15"/>
    <cellStyle name="20% - Accent3 4" xfId="16"/>
    <cellStyle name="20% - Accent3 5" xfId="17"/>
    <cellStyle name="20% - Accent4 2" xfId="18"/>
    <cellStyle name="20% - Accent4 3" xfId="19"/>
    <cellStyle name="20% - Accent4 4" xfId="20"/>
    <cellStyle name="20% - Accent4 5" xfId="21"/>
    <cellStyle name="20% - Accent5 2" xfId="22"/>
    <cellStyle name="20% - Accent5 3" xfId="23"/>
    <cellStyle name="20% - Accent5 4" xfId="24"/>
    <cellStyle name="20% - Accent5 5" xfId="25"/>
    <cellStyle name="20% - Accent6 2" xfId="26"/>
    <cellStyle name="20% - Accent6 3" xfId="27"/>
    <cellStyle name="20% - Accent6 4" xfId="28"/>
    <cellStyle name="20% - Accent6 5" xfId="29"/>
    <cellStyle name="40% - Accent1 2" xfId="30"/>
    <cellStyle name="40% - Accent1 3" xfId="31"/>
    <cellStyle name="40% - Accent1 4" xfId="32"/>
    <cellStyle name="40% - Accent1 5" xfId="33"/>
    <cellStyle name="40% - Accent2 2" xfId="34"/>
    <cellStyle name="40% - Accent2 3" xfId="35"/>
    <cellStyle name="40% - Accent2 4" xfId="36"/>
    <cellStyle name="40% - Accent2 5" xfId="37"/>
    <cellStyle name="40% - Accent3 2" xfId="38"/>
    <cellStyle name="40% - Accent3 3" xfId="39"/>
    <cellStyle name="40% - Accent3 4" xfId="40"/>
    <cellStyle name="40% - Accent3 5" xfId="41"/>
    <cellStyle name="40% - Accent4 2" xfId="42"/>
    <cellStyle name="40% - Accent4 3" xfId="43"/>
    <cellStyle name="40% - Accent4 4" xfId="44"/>
    <cellStyle name="40% - Accent4 5" xfId="45"/>
    <cellStyle name="40% - Accent5 2" xfId="46"/>
    <cellStyle name="40% - Accent5 3" xfId="47"/>
    <cellStyle name="40% - Accent5 4" xfId="48"/>
    <cellStyle name="40% - Accent5 5" xfId="49"/>
    <cellStyle name="40% - Accent6 2" xfId="50"/>
    <cellStyle name="40% - Accent6 3" xfId="51"/>
    <cellStyle name="40% - Accent6 4" xfId="52"/>
    <cellStyle name="40% - Accent6 5" xfId="53"/>
    <cellStyle name="60% - Accent1 2" xfId="54"/>
    <cellStyle name="60% - Accent1 3" xfId="55"/>
    <cellStyle name="60% - Accent1 4" xfId="56"/>
    <cellStyle name="60% - Accent1 5" xfId="57"/>
    <cellStyle name="60% - Accent2 2" xfId="58"/>
    <cellStyle name="60% - Accent2 3" xfId="59"/>
    <cellStyle name="60% - Accent2 4" xfId="60"/>
    <cellStyle name="60% - Accent2 5" xfId="61"/>
    <cellStyle name="60% - Accent3 2" xfId="62"/>
    <cellStyle name="60% - Accent3 3" xfId="63"/>
    <cellStyle name="60% - Accent3 4" xfId="64"/>
    <cellStyle name="60% - Accent3 5" xfId="65"/>
    <cellStyle name="60% - Accent4 2" xfId="66"/>
    <cellStyle name="60% - Accent4 3" xfId="67"/>
    <cellStyle name="60% - Accent4 4" xfId="68"/>
    <cellStyle name="60% - Accent4 5" xfId="69"/>
    <cellStyle name="60% - Accent5 2" xfId="70"/>
    <cellStyle name="60% - Accent5 3" xfId="71"/>
    <cellStyle name="60% - Accent5 4" xfId="72"/>
    <cellStyle name="60% - Accent5 5" xfId="73"/>
    <cellStyle name="60% - Accent6 2" xfId="74"/>
    <cellStyle name="60% - Accent6 3" xfId="75"/>
    <cellStyle name="60% - Accent6 4" xfId="76"/>
    <cellStyle name="60% - Accent6 5" xfId="77"/>
    <cellStyle name="Accent1 2" xfId="78"/>
    <cellStyle name="Accent1 3" xfId="79"/>
    <cellStyle name="Accent1 4" xfId="80"/>
    <cellStyle name="Accent1 5" xfId="81"/>
    <cellStyle name="Accent2 2" xfId="82"/>
    <cellStyle name="Accent2 3" xfId="83"/>
    <cellStyle name="Accent2 4" xfId="84"/>
    <cellStyle name="Accent2 5" xfId="85"/>
    <cellStyle name="Accent3 2" xfId="86"/>
    <cellStyle name="Accent3 3" xfId="87"/>
    <cellStyle name="Accent3 4" xfId="88"/>
    <cellStyle name="Accent3 5" xfId="89"/>
    <cellStyle name="Accent4 2" xfId="90"/>
    <cellStyle name="Accent4 3" xfId="91"/>
    <cellStyle name="Accent4 4" xfId="92"/>
    <cellStyle name="Accent4 5" xfId="93"/>
    <cellStyle name="Accent5 2" xfId="94"/>
    <cellStyle name="Accent5 3" xfId="95"/>
    <cellStyle name="Accent5 4" xfId="96"/>
    <cellStyle name="Accent5 5" xfId="97"/>
    <cellStyle name="Accent6 2" xfId="98"/>
    <cellStyle name="Accent6 3" xfId="99"/>
    <cellStyle name="Accent6 4" xfId="100"/>
    <cellStyle name="Accent6 5" xfId="101"/>
    <cellStyle name="Bad 2" xfId="102"/>
    <cellStyle name="Bad 3" xfId="103"/>
    <cellStyle name="Bad 4" xfId="104"/>
    <cellStyle name="Bad 5" xfId="105"/>
    <cellStyle name="Calculation 2" xfId="106"/>
    <cellStyle name="Calculation 3" xfId="107"/>
    <cellStyle name="Calculation 4" xfId="108"/>
    <cellStyle name="Calculation 5" xfId="109"/>
    <cellStyle name="Check Cell 2" xfId="110"/>
    <cellStyle name="Check Cell 3" xfId="111"/>
    <cellStyle name="Check Cell 4" xfId="112"/>
    <cellStyle name="Check Cell 5" xfId="113"/>
    <cellStyle name="Comma" xfId="1" builtinId="3"/>
    <cellStyle name="Comma 2" xfId="4"/>
    <cellStyle name="Comma 2 2" xfId="114"/>
    <cellStyle name="Comma 2 3" xfId="115"/>
    <cellStyle name="Comma 2 4" xfId="116"/>
    <cellStyle name="Comma 2 5" xfId="117"/>
    <cellStyle name="Comma 4 2" xfId="118"/>
    <cellStyle name="Explanatory Text 2" xfId="119"/>
    <cellStyle name="Explanatory Text 3" xfId="120"/>
    <cellStyle name="Explanatory Text 4" xfId="121"/>
    <cellStyle name="Explanatory Text 5" xfId="122"/>
    <cellStyle name="Good 2" xfId="123"/>
    <cellStyle name="Good 3" xfId="124"/>
    <cellStyle name="Good 4" xfId="125"/>
    <cellStyle name="Good 5" xfId="126"/>
    <cellStyle name="Heading 1 2" xfId="127"/>
    <cellStyle name="Heading 1 3" xfId="128"/>
    <cellStyle name="Heading 1 4" xfId="129"/>
    <cellStyle name="Heading 1 5" xfId="130"/>
    <cellStyle name="Heading 2 2" xfId="131"/>
    <cellStyle name="Heading 2 3" xfId="132"/>
    <cellStyle name="Heading 2 4" xfId="133"/>
    <cellStyle name="Heading 2 5" xfId="134"/>
    <cellStyle name="Heading 3 2" xfId="135"/>
    <cellStyle name="Heading 3 3" xfId="136"/>
    <cellStyle name="Heading 3 4" xfId="137"/>
    <cellStyle name="Heading 3 5" xfId="138"/>
    <cellStyle name="Heading 4 2" xfId="139"/>
    <cellStyle name="Heading 4 3" xfId="140"/>
    <cellStyle name="Heading 4 4" xfId="141"/>
    <cellStyle name="Heading 4 5" xfId="142"/>
    <cellStyle name="Input 2" xfId="143"/>
    <cellStyle name="Input 3" xfId="144"/>
    <cellStyle name="Input 4" xfId="145"/>
    <cellStyle name="Input 5" xfId="146"/>
    <cellStyle name="Linked Cell 2" xfId="147"/>
    <cellStyle name="Linked Cell 3" xfId="148"/>
    <cellStyle name="Linked Cell 4" xfId="149"/>
    <cellStyle name="Linked Cell 5" xfId="150"/>
    <cellStyle name="Neutral 2" xfId="151"/>
    <cellStyle name="Neutral 3" xfId="152"/>
    <cellStyle name="Neutral 4" xfId="153"/>
    <cellStyle name="Neutral 5" xfId="154"/>
    <cellStyle name="Normal" xfId="0" builtinId="0"/>
    <cellStyle name="Normal 2" xfId="3"/>
    <cellStyle name="Normal 2 2" xfId="155"/>
    <cellStyle name="Normal 3" xfId="5"/>
    <cellStyle name="Normal 3 2" xfId="156"/>
    <cellStyle name="Normal 3 3" xfId="157"/>
    <cellStyle name="Normal 4" xfId="158"/>
    <cellStyle name="Normal 5" xfId="159"/>
    <cellStyle name="Note 2" xfId="160"/>
    <cellStyle name="Note 2 2" xfId="161"/>
    <cellStyle name="Note 2 3" xfId="162"/>
    <cellStyle name="Note 3" xfId="163"/>
    <cellStyle name="Note 3 2" xfId="164"/>
    <cellStyle name="Note 3 3" xfId="165"/>
    <cellStyle name="Note 4" xfId="166"/>
    <cellStyle name="Note 5" xfId="167"/>
    <cellStyle name="Note 6" xfId="168"/>
    <cellStyle name="Note 7" xfId="169"/>
    <cellStyle name="Output 2" xfId="170"/>
    <cellStyle name="Output 3" xfId="171"/>
    <cellStyle name="Output 4" xfId="172"/>
    <cellStyle name="Output 5" xfId="173"/>
    <cellStyle name="Percent" xfId="2" builtinId="5"/>
    <cellStyle name="Title 2" xfId="174"/>
    <cellStyle name="Title 3" xfId="175"/>
    <cellStyle name="Title 4" xfId="176"/>
    <cellStyle name="Title 5" xfId="177"/>
    <cellStyle name="Total 2" xfId="178"/>
    <cellStyle name="Total 3" xfId="179"/>
    <cellStyle name="Total 4" xfId="180"/>
    <cellStyle name="Total 5" xfId="181"/>
    <cellStyle name="Warning Text 2" xfId="182"/>
    <cellStyle name="Warning Text 3" xfId="183"/>
    <cellStyle name="Warning Text 4" xfId="184"/>
    <cellStyle name="Warning Text 5" xfId="18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Drop" dropStyle="combo" dx="16" fmlaLink="$I$2" fmlaRange="$A$5:$A$881" noThreeD="1" sel="31" val="27"/>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333375</xdr:colOff>
          <xdr:row>0</xdr:row>
          <xdr:rowOff>219075</xdr:rowOff>
        </xdr:from>
        <xdr:to>
          <xdr:col>7</xdr:col>
          <xdr:colOff>66675</xdr:colOff>
          <xdr:row>2</xdr:row>
          <xdr:rowOff>9525</xdr:rowOff>
        </xdr:to>
        <xdr:sp macro="" textlink="">
          <xdr:nvSpPr>
            <xdr:cNvPr id="6145" name="Drop Down 1"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K%20Zimbabwe%20Share%20Pr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hart1"/>
      <sheetName val="Sheet3"/>
    </sheetNames>
    <sheetDataSet>
      <sheetData sheetId="0">
        <row r="4">
          <cell r="F4">
            <v>43511788</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9"/>
  <sheetViews>
    <sheetView topLeftCell="A16" workbookViewId="0">
      <selection activeCell="B28" sqref="B28"/>
    </sheetView>
  </sheetViews>
  <sheetFormatPr defaultRowHeight="15" x14ac:dyDescent="0.25"/>
  <cols>
    <col min="2" max="2" width="25.85546875" customWidth="1"/>
  </cols>
  <sheetData>
    <row r="2" spans="2:10" x14ac:dyDescent="0.25">
      <c r="C2" t="s">
        <v>240</v>
      </c>
      <c r="F2" t="s">
        <v>247</v>
      </c>
      <c r="I2" t="s">
        <v>249</v>
      </c>
    </row>
    <row r="3" spans="2:10" x14ac:dyDescent="0.25">
      <c r="C3">
        <v>2011</v>
      </c>
      <c r="D3">
        <v>2012</v>
      </c>
      <c r="F3">
        <v>2011</v>
      </c>
      <c r="G3">
        <v>2012</v>
      </c>
      <c r="I3">
        <v>2010</v>
      </c>
      <c r="J3">
        <v>2011</v>
      </c>
    </row>
    <row r="5" spans="2:10" x14ac:dyDescent="0.25">
      <c r="B5" t="s">
        <v>244</v>
      </c>
    </row>
    <row r="6" spans="2:10" x14ac:dyDescent="0.25">
      <c r="B6" t="s">
        <v>245</v>
      </c>
    </row>
    <row r="8" spans="2:10" x14ac:dyDescent="0.25">
      <c r="B8" t="s">
        <v>246</v>
      </c>
    </row>
    <row r="10" spans="2:10" x14ac:dyDescent="0.25">
      <c r="B10" t="s">
        <v>253</v>
      </c>
    </row>
    <row r="11" spans="2:10" x14ac:dyDescent="0.25">
      <c r="B11" t="s">
        <v>248</v>
      </c>
    </row>
    <row r="13" spans="2:10" x14ac:dyDescent="0.25">
      <c r="B13" t="s">
        <v>250</v>
      </c>
    </row>
    <row r="15" spans="2:10" x14ac:dyDescent="0.25">
      <c r="B15" t="s">
        <v>251</v>
      </c>
    </row>
    <row r="16" spans="2:10" x14ac:dyDescent="0.25">
      <c r="B16" t="s">
        <v>252</v>
      </c>
    </row>
    <row r="18" spans="2:2" x14ac:dyDescent="0.25">
      <c r="B18" t="s">
        <v>212</v>
      </c>
    </row>
    <row r="19" spans="2:2" x14ac:dyDescent="0.25">
      <c r="B19" t="s">
        <v>254</v>
      </c>
    </row>
    <row r="20" spans="2:2" x14ac:dyDescent="0.25">
      <c r="B20" t="s">
        <v>255</v>
      </c>
    </row>
    <row r="22" spans="2:2" x14ac:dyDescent="0.25">
      <c r="B22" t="s">
        <v>210</v>
      </c>
    </row>
    <row r="23" spans="2:2" x14ac:dyDescent="0.25">
      <c r="B23" t="s">
        <v>209</v>
      </c>
    </row>
    <row r="25" spans="2:2" x14ac:dyDescent="0.25">
      <c r="B25" t="s">
        <v>256</v>
      </c>
    </row>
    <row r="26" spans="2:2" x14ac:dyDescent="0.25">
      <c r="B26" t="s">
        <v>257</v>
      </c>
    </row>
    <row r="28" spans="2:2" x14ac:dyDescent="0.25">
      <c r="B28" t="s">
        <v>258</v>
      </c>
    </row>
    <row r="29" spans="2:2" x14ac:dyDescent="0.25">
      <c r="B29" t="s">
        <v>259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44"/>
  <sheetViews>
    <sheetView topLeftCell="A20" zoomScale="90" zoomScaleNormal="90" workbookViewId="0">
      <selection activeCell="B29" sqref="B29"/>
    </sheetView>
  </sheetViews>
  <sheetFormatPr defaultRowHeight="15" x14ac:dyDescent="0.25"/>
  <cols>
    <col min="1" max="1" width="39.5703125" customWidth="1"/>
    <col min="2" max="2" width="17.5703125" customWidth="1"/>
    <col min="3" max="3" width="16" customWidth="1"/>
  </cols>
  <sheetData>
    <row r="1" spans="1:3" x14ac:dyDescent="0.25">
      <c r="A1" t="s">
        <v>0</v>
      </c>
      <c r="B1">
        <v>2012</v>
      </c>
      <c r="C1">
        <v>2011</v>
      </c>
    </row>
    <row r="2" spans="1:3" x14ac:dyDescent="0.25">
      <c r="A2" t="s">
        <v>1</v>
      </c>
    </row>
    <row r="3" spans="1:3" x14ac:dyDescent="0.25">
      <c r="A3" t="s">
        <v>14</v>
      </c>
      <c r="B3" s="1">
        <v>561656046</v>
      </c>
      <c r="C3" s="1">
        <v>498860819</v>
      </c>
    </row>
    <row r="4" spans="1:3" x14ac:dyDescent="0.25">
      <c r="A4" t="s">
        <v>15</v>
      </c>
      <c r="B4" s="1">
        <v>411000</v>
      </c>
      <c r="C4" s="1">
        <v>411600</v>
      </c>
    </row>
    <row r="5" spans="1:3" x14ac:dyDescent="0.25">
      <c r="A5" t="s">
        <v>16</v>
      </c>
      <c r="B5" s="1">
        <v>7991004</v>
      </c>
      <c r="C5" s="1">
        <v>1308758</v>
      </c>
    </row>
    <row r="6" spans="1:3" x14ac:dyDescent="0.25">
      <c r="A6" t="s">
        <v>17</v>
      </c>
      <c r="B6" s="1">
        <v>2686315</v>
      </c>
      <c r="C6" s="1">
        <v>4370261</v>
      </c>
    </row>
    <row r="7" spans="1:3" x14ac:dyDescent="0.25">
      <c r="A7" t="s">
        <v>18</v>
      </c>
      <c r="B7" s="1">
        <v>8974389</v>
      </c>
      <c r="C7" s="1">
        <v>0</v>
      </c>
    </row>
    <row r="8" spans="1:3" x14ac:dyDescent="0.25">
      <c r="A8" t="s">
        <v>2</v>
      </c>
      <c r="B8" s="1"/>
      <c r="C8" s="1"/>
    </row>
    <row r="9" spans="1:3" x14ac:dyDescent="0.25">
      <c r="A9" t="s">
        <v>19</v>
      </c>
      <c r="B9" s="1">
        <v>14161138</v>
      </c>
      <c r="C9" s="1">
        <v>10677761</v>
      </c>
    </row>
    <row r="10" spans="1:3" x14ac:dyDescent="0.25">
      <c r="A10" t="s">
        <v>20</v>
      </c>
      <c r="B10" s="1">
        <v>4692566</v>
      </c>
      <c r="C10" s="1">
        <v>20810359</v>
      </c>
    </row>
    <row r="11" spans="1:3" ht="15.75" thickBot="1" x14ac:dyDescent="0.3">
      <c r="A11" s="4" t="s">
        <v>21</v>
      </c>
      <c r="B11" s="5">
        <v>600572458</v>
      </c>
      <c r="C11" s="5">
        <v>536439558</v>
      </c>
    </row>
    <row r="12" spans="1:3" x14ac:dyDescent="0.25">
      <c r="A12" t="s">
        <v>3</v>
      </c>
      <c r="B12" s="1"/>
      <c r="C12" s="1"/>
    </row>
    <row r="13" spans="1:3" x14ac:dyDescent="0.25">
      <c r="A13" t="s">
        <v>22</v>
      </c>
      <c r="B13" s="1">
        <v>12054662</v>
      </c>
      <c r="C13" s="1">
        <v>12034207</v>
      </c>
    </row>
    <row r="14" spans="1:3" x14ac:dyDescent="0.25">
      <c r="A14" t="s">
        <v>23</v>
      </c>
      <c r="B14" s="1">
        <v>44214217</v>
      </c>
      <c r="C14" s="1">
        <v>11738808</v>
      </c>
    </row>
    <row r="15" spans="1:3" x14ac:dyDescent="0.25">
      <c r="A15" t="s">
        <v>2</v>
      </c>
      <c r="B15" s="1"/>
      <c r="C15" s="1"/>
    </row>
    <row r="16" spans="1:3" x14ac:dyDescent="0.25">
      <c r="A16" t="s">
        <v>24</v>
      </c>
      <c r="B16" s="1">
        <v>54739533</v>
      </c>
      <c r="C16" s="1">
        <v>42559355</v>
      </c>
    </row>
    <row r="17" spans="1:3" x14ac:dyDescent="0.25">
      <c r="A17" t="s">
        <v>25</v>
      </c>
      <c r="B17" s="1">
        <v>52976</v>
      </c>
      <c r="C17" s="1">
        <v>50911</v>
      </c>
    </row>
    <row r="18" spans="1:3" x14ac:dyDescent="0.25">
      <c r="A18" t="s">
        <v>26</v>
      </c>
      <c r="B18" s="1">
        <v>100792971</v>
      </c>
      <c r="C18" s="1">
        <v>34690685</v>
      </c>
    </row>
    <row r="19" spans="1:3" x14ac:dyDescent="0.25">
      <c r="A19" t="s">
        <v>27</v>
      </c>
      <c r="B19" s="1">
        <v>211854359</v>
      </c>
      <c r="C19" s="1">
        <v>101073966</v>
      </c>
    </row>
    <row r="20" spans="1:3" ht="15.75" thickBot="1" x14ac:dyDescent="0.3">
      <c r="A20" s="2" t="s">
        <v>28</v>
      </c>
      <c r="B20" s="3">
        <v>812426817</v>
      </c>
      <c r="C20" s="3">
        <v>637513524</v>
      </c>
    </row>
    <row r="21" spans="1:3" ht="15.75" thickTop="1" x14ac:dyDescent="0.25">
      <c r="B21" s="1"/>
      <c r="C21" s="1"/>
    </row>
    <row r="22" spans="1:3" x14ac:dyDescent="0.25">
      <c r="A22" t="s">
        <v>4</v>
      </c>
      <c r="B22" s="1"/>
      <c r="C22" s="1"/>
    </row>
    <row r="23" spans="1:3" x14ac:dyDescent="0.25">
      <c r="A23" t="s">
        <v>5</v>
      </c>
      <c r="B23" s="1"/>
      <c r="C23" s="1"/>
    </row>
    <row r="24" spans="1:3" x14ac:dyDescent="0.25">
      <c r="A24" t="s">
        <v>29</v>
      </c>
      <c r="B24" s="1">
        <v>33124930</v>
      </c>
      <c r="C24" s="1">
        <v>22980326</v>
      </c>
    </row>
    <row r="25" spans="1:3" x14ac:dyDescent="0.25">
      <c r="A25" t="s">
        <v>30</v>
      </c>
      <c r="B25" s="1">
        <v>345478251</v>
      </c>
      <c r="C25" s="1">
        <v>258891276</v>
      </c>
    </row>
    <row r="26" spans="1:3" x14ac:dyDescent="0.25">
      <c r="A26" t="s">
        <v>31</v>
      </c>
      <c r="B26" s="1">
        <v>1342726</v>
      </c>
      <c r="C26" s="1">
        <v>5765894</v>
      </c>
    </row>
    <row r="27" spans="1:3" x14ac:dyDescent="0.25">
      <c r="A27" t="s">
        <v>32</v>
      </c>
      <c r="B27" s="1">
        <v>379945907</v>
      </c>
      <c r="C27" s="1">
        <v>287637496</v>
      </c>
    </row>
    <row r="28" spans="1:3" x14ac:dyDescent="0.25">
      <c r="A28" t="s">
        <v>33</v>
      </c>
      <c r="B28" s="1">
        <v>2847008</v>
      </c>
      <c r="C28" s="1">
        <v>2840049</v>
      </c>
    </row>
    <row r="29" spans="1:3" ht="15.75" thickBot="1" x14ac:dyDescent="0.3">
      <c r="A29" s="4" t="s">
        <v>34</v>
      </c>
      <c r="B29" s="5">
        <v>382792915</v>
      </c>
      <c r="C29" s="5">
        <v>290477545</v>
      </c>
    </row>
    <row r="30" spans="1:3" x14ac:dyDescent="0.25">
      <c r="A30" t="s">
        <v>6</v>
      </c>
      <c r="B30" s="1"/>
      <c r="C30" s="1"/>
    </row>
    <row r="31" spans="1:3" x14ac:dyDescent="0.25">
      <c r="A31" t="s">
        <v>35</v>
      </c>
      <c r="B31" s="1">
        <v>70667055</v>
      </c>
      <c r="C31" s="1">
        <v>45518461</v>
      </c>
    </row>
    <row r="32" spans="1:3" x14ac:dyDescent="0.25">
      <c r="A32" t="s">
        <v>36</v>
      </c>
      <c r="B32" s="1">
        <v>103338155</v>
      </c>
      <c r="C32" s="1">
        <v>198520430</v>
      </c>
    </row>
    <row r="33" spans="1:3" x14ac:dyDescent="0.25">
      <c r="A33" t="s">
        <v>37</v>
      </c>
      <c r="B33" s="1">
        <v>174005210</v>
      </c>
      <c r="C33" s="1">
        <v>244038891</v>
      </c>
    </row>
    <row r="34" spans="1:3" x14ac:dyDescent="0.25">
      <c r="A34" t="s">
        <v>7</v>
      </c>
      <c r="B34" s="1"/>
      <c r="C34" s="1"/>
    </row>
    <row r="35" spans="1:3" x14ac:dyDescent="0.25">
      <c r="A35" t="s">
        <v>38</v>
      </c>
      <c r="B35" s="1">
        <v>10961156</v>
      </c>
      <c r="C35" s="1">
        <v>8490490</v>
      </c>
    </row>
    <row r="36" spans="1:3" x14ac:dyDescent="0.25">
      <c r="A36" t="s">
        <v>39</v>
      </c>
      <c r="B36" s="1">
        <v>10515168</v>
      </c>
      <c r="C36" s="1">
        <v>17707448</v>
      </c>
    </row>
    <row r="37" spans="1:3" x14ac:dyDescent="0.25">
      <c r="A37" t="s">
        <v>2</v>
      </c>
      <c r="B37" s="1"/>
      <c r="C37" s="1"/>
    </row>
    <row r="38" spans="1:3" x14ac:dyDescent="0.25">
      <c r="A38" t="s">
        <v>40</v>
      </c>
      <c r="B38" s="1">
        <v>79704187</v>
      </c>
      <c r="C38" s="1">
        <v>26809406</v>
      </c>
    </row>
    <row r="39" spans="1:3" x14ac:dyDescent="0.25">
      <c r="A39" t="s">
        <v>41</v>
      </c>
      <c r="B39" s="1">
        <v>145800362</v>
      </c>
      <c r="C39" s="1">
        <v>49872251</v>
      </c>
    </row>
    <row r="40" spans="1:3" x14ac:dyDescent="0.25">
      <c r="A40" t="s">
        <v>42</v>
      </c>
      <c r="B40" s="1">
        <v>647819</v>
      </c>
      <c r="C40" s="1">
        <v>117493</v>
      </c>
    </row>
    <row r="41" spans="1:3" x14ac:dyDescent="0.25">
      <c r="A41" t="s">
        <v>43</v>
      </c>
      <c r="B41" s="1">
        <v>255628692</v>
      </c>
      <c r="C41" s="1">
        <v>102997088</v>
      </c>
    </row>
    <row r="42" spans="1:3" x14ac:dyDescent="0.25">
      <c r="A42" t="s">
        <v>44</v>
      </c>
      <c r="B42" s="1">
        <v>429633902</v>
      </c>
      <c r="C42" s="1">
        <v>347035979</v>
      </c>
    </row>
    <row r="43" spans="1:3" ht="15.75" thickBot="1" x14ac:dyDescent="0.3">
      <c r="A43" s="2" t="s">
        <v>45</v>
      </c>
      <c r="B43" s="3">
        <v>812426817</v>
      </c>
      <c r="C43" s="3">
        <v>637513524</v>
      </c>
    </row>
    <row r="44" spans="1:3"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66"/>
  <sheetViews>
    <sheetView tabSelected="1" topLeftCell="A46" zoomScale="80" zoomScaleNormal="80" workbookViewId="0">
      <selection activeCell="A52" sqref="A52"/>
    </sheetView>
  </sheetViews>
  <sheetFormatPr defaultRowHeight="15" x14ac:dyDescent="0.25"/>
  <cols>
    <col min="1" max="1" width="53.28515625" customWidth="1"/>
    <col min="2" max="3" width="17.42578125" customWidth="1"/>
  </cols>
  <sheetData>
    <row r="1" spans="1:3" x14ac:dyDescent="0.25">
      <c r="B1">
        <v>2012</v>
      </c>
      <c r="C1">
        <v>2011</v>
      </c>
    </row>
    <row r="2" spans="1:3" x14ac:dyDescent="0.25">
      <c r="A2" t="s">
        <v>78</v>
      </c>
      <c r="B2" s="1">
        <v>611115533</v>
      </c>
      <c r="C2" s="1">
        <v>493491226</v>
      </c>
    </row>
    <row r="3" spans="1:3" x14ac:dyDescent="0.25">
      <c r="A3" t="s">
        <v>46</v>
      </c>
      <c r="B3" s="1">
        <v>-159156746</v>
      </c>
      <c r="C3" s="1">
        <v>-97723647</v>
      </c>
    </row>
    <row r="4" spans="1:3" x14ac:dyDescent="0.25">
      <c r="A4" t="s">
        <v>47</v>
      </c>
      <c r="B4" s="1">
        <v>451958787</v>
      </c>
      <c r="C4" s="1">
        <v>395767579</v>
      </c>
    </row>
    <row r="5" spans="1:3" x14ac:dyDescent="0.25">
      <c r="A5" t="s">
        <v>48</v>
      </c>
      <c r="B5" s="1">
        <v>1580889</v>
      </c>
      <c r="C5" s="1">
        <v>4972007</v>
      </c>
    </row>
    <row r="6" spans="1:3" x14ac:dyDescent="0.25">
      <c r="A6" t="s">
        <v>49</v>
      </c>
      <c r="B6" s="1">
        <v>11693274</v>
      </c>
      <c r="C6" s="1">
        <v>0</v>
      </c>
    </row>
    <row r="7" spans="1:3" x14ac:dyDescent="0.25">
      <c r="A7" t="s">
        <v>50</v>
      </c>
      <c r="B7" s="1">
        <v>2941972</v>
      </c>
      <c r="C7" s="1">
        <v>0</v>
      </c>
    </row>
    <row r="8" spans="1:3" ht="15.75" thickBot="1" x14ac:dyDescent="0.3">
      <c r="A8" s="77" t="s">
        <v>242</v>
      </c>
      <c r="B8" s="5">
        <f>B4+B5+B6+B7</f>
        <v>468174922</v>
      </c>
      <c r="C8" s="5">
        <f>C4+C5+C6+C7</f>
        <v>400739586</v>
      </c>
    </row>
    <row r="9" spans="1:3" x14ac:dyDescent="0.25">
      <c r="A9" t="s">
        <v>8</v>
      </c>
    </row>
    <row r="10" spans="1:3" x14ac:dyDescent="0.25">
      <c r="A10" t="s">
        <v>51</v>
      </c>
      <c r="B10" s="1">
        <v>-124170919</v>
      </c>
      <c r="C10" s="1">
        <v>-124103950</v>
      </c>
    </row>
    <row r="11" spans="1:3" x14ac:dyDescent="0.25">
      <c r="A11" t="s">
        <v>52</v>
      </c>
      <c r="B11" s="1">
        <v>-13969662</v>
      </c>
      <c r="C11" s="1">
        <v>-11489756</v>
      </c>
    </row>
    <row r="12" spans="1:3" x14ac:dyDescent="0.25">
      <c r="A12" t="s">
        <v>53</v>
      </c>
      <c r="B12" s="1">
        <v>-35450814</v>
      </c>
      <c r="C12" s="1">
        <v>-18172922</v>
      </c>
    </row>
    <row r="13" spans="1:3" x14ac:dyDescent="0.25">
      <c r="A13" t="s">
        <v>54</v>
      </c>
      <c r="B13" s="1">
        <v>-3689201</v>
      </c>
      <c r="C13" s="1">
        <v>-4226643</v>
      </c>
    </row>
    <row r="14" spans="1:3" ht="15.75" thickBot="1" x14ac:dyDescent="0.3">
      <c r="A14" s="4" t="s">
        <v>55</v>
      </c>
      <c r="B14" s="5">
        <f>SUM(B8:B13)</f>
        <v>290894326</v>
      </c>
      <c r="C14" s="5">
        <f>SUM(C8:C13)</f>
        <v>242746315</v>
      </c>
    </row>
    <row r="15" spans="1:3" x14ac:dyDescent="0.25">
      <c r="A15" t="s">
        <v>56</v>
      </c>
      <c r="B15" s="1"/>
      <c r="C15" s="1"/>
    </row>
    <row r="16" spans="1:3" x14ac:dyDescent="0.25">
      <c r="A16" t="s">
        <v>57</v>
      </c>
      <c r="B16" s="1">
        <v>-46497440</v>
      </c>
      <c r="C16" s="1">
        <v>-40255320</v>
      </c>
    </row>
    <row r="17" spans="1:3" x14ac:dyDescent="0.25">
      <c r="A17" t="s">
        <v>13</v>
      </c>
      <c r="B17" s="1"/>
      <c r="C17" s="1"/>
    </row>
    <row r="18" spans="1:3" x14ac:dyDescent="0.25">
      <c r="A18" t="s">
        <v>58</v>
      </c>
      <c r="B18" s="1">
        <v>0</v>
      </c>
      <c r="C18" s="1">
        <v>-34410</v>
      </c>
    </row>
    <row r="19" spans="1:3" x14ac:dyDescent="0.25">
      <c r="A19" t="s">
        <v>59</v>
      </c>
      <c r="B19" s="1">
        <v>0</v>
      </c>
      <c r="C19" s="1">
        <v>1255903</v>
      </c>
    </row>
    <row r="20" spans="1:3" ht="15.75" thickBot="1" x14ac:dyDescent="0.3">
      <c r="A20" s="4" t="s">
        <v>60</v>
      </c>
      <c r="B20" s="5">
        <f>SUM(B14:B19)</f>
        <v>244396886</v>
      </c>
      <c r="C20" s="5">
        <f>SUM(C14:C19)</f>
        <v>203712488</v>
      </c>
    </row>
    <row r="21" spans="1:3" x14ac:dyDescent="0.25">
      <c r="A21" t="s">
        <v>61</v>
      </c>
      <c r="B21" s="1">
        <v>2105472</v>
      </c>
      <c r="C21" s="1">
        <v>820273</v>
      </c>
    </row>
    <row r="22" spans="1:3" x14ac:dyDescent="0.25">
      <c r="A22" t="s">
        <v>62</v>
      </c>
      <c r="B22" s="1">
        <v>-10202838</v>
      </c>
      <c r="C22" s="1">
        <v>-8061711</v>
      </c>
    </row>
    <row r="23" spans="1:3" x14ac:dyDescent="0.25">
      <c r="A23" t="s">
        <v>63</v>
      </c>
      <c r="B23" s="1">
        <v>2830389</v>
      </c>
      <c r="C23" s="1">
        <v>0</v>
      </c>
    </row>
    <row r="24" spans="1:3" ht="15.75" thickBot="1" x14ac:dyDescent="0.3">
      <c r="A24" s="4" t="s">
        <v>64</v>
      </c>
      <c r="B24" s="5">
        <v>239129909</v>
      </c>
      <c r="C24" s="5">
        <v>196471050</v>
      </c>
    </row>
    <row r="25" spans="1:3" x14ac:dyDescent="0.25">
      <c r="A25" t="s">
        <v>65</v>
      </c>
      <c r="B25" s="1">
        <v>-73388821</v>
      </c>
      <c r="C25" s="1">
        <v>-55501650</v>
      </c>
    </row>
    <row r="26" spans="1:3" x14ac:dyDescent="0.25">
      <c r="A26" t="s">
        <v>66</v>
      </c>
      <c r="B26" s="1">
        <v>165741088</v>
      </c>
      <c r="C26" s="1">
        <v>140969400</v>
      </c>
    </row>
    <row r="27" spans="1:3" x14ac:dyDescent="0.25">
      <c r="A27" t="s">
        <v>9</v>
      </c>
      <c r="B27" s="1"/>
      <c r="C27" s="1"/>
    </row>
    <row r="28" spans="1:3" x14ac:dyDescent="0.25">
      <c r="A28" t="s">
        <v>67</v>
      </c>
      <c r="B28" s="1">
        <v>0</v>
      </c>
      <c r="C28" s="1">
        <v>280515</v>
      </c>
    </row>
    <row r="29" spans="1:3" x14ac:dyDescent="0.25">
      <c r="A29" t="s">
        <v>68</v>
      </c>
      <c r="B29" s="1">
        <v>-3885824</v>
      </c>
      <c r="C29" s="1">
        <v>0</v>
      </c>
    </row>
    <row r="30" spans="1:3" x14ac:dyDescent="0.25">
      <c r="A30" t="s">
        <v>69</v>
      </c>
      <c r="B30" s="1">
        <v>-696996</v>
      </c>
      <c r="C30" s="1">
        <v>-1162909</v>
      </c>
    </row>
    <row r="31" spans="1:3" x14ac:dyDescent="0.25">
      <c r="A31" t="s">
        <v>70</v>
      </c>
      <c r="B31" s="1">
        <v>159652</v>
      </c>
      <c r="C31" s="1">
        <v>6463</v>
      </c>
    </row>
    <row r="32" spans="1:3" x14ac:dyDescent="0.25">
      <c r="A32" t="s">
        <v>91</v>
      </c>
      <c r="B32" s="1">
        <v>-4423168</v>
      </c>
      <c r="C32" s="1">
        <v>-875931</v>
      </c>
    </row>
    <row r="33" spans="1:3" x14ac:dyDescent="0.25">
      <c r="A33" t="s">
        <v>71</v>
      </c>
      <c r="B33" s="1">
        <v>161317920</v>
      </c>
      <c r="C33" s="1">
        <v>140093469</v>
      </c>
    </row>
    <row r="34" spans="1:3" x14ac:dyDescent="0.25">
      <c r="A34" t="s">
        <v>10</v>
      </c>
      <c r="B34" s="1"/>
      <c r="C34" s="1"/>
    </row>
    <row r="35" spans="1:3" x14ac:dyDescent="0.25">
      <c r="A35" t="s">
        <v>72</v>
      </c>
      <c r="B35" s="1">
        <v>165734129</v>
      </c>
      <c r="C35" s="1">
        <v>140445946</v>
      </c>
    </row>
    <row r="36" spans="1:3" x14ac:dyDescent="0.25">
      <c r="A36" t="s">
        <v>73</v>
      </c>
      <c r="B36" s="1">
        <v>6959</v>
      </c>
      <c r="C36" s="1">
        <v>523454</v>
      </c>
    </row>
    <row r="37" spans="1:3" x14ac:dyDescent="0.25">
      <c r="B37" s="1">
        <v>165741088</v>
      </c>
      <c r="C37" s="1">
        <v>140969400</v>
      </c>
    </row>
    <row r="38" spans="1:3" x14ac:dyDescent="0.25">
      <c r="A38" t="s">
        <v>11</v>
      </c>
      <c r="B38" s="1"/>
      <c r="C38" s="1"/>
    </row>
    <row r="39" spans="1:3" x14ac:dyDescent="0.25">
      <c r="A39" t="s">
        <v>72</v>
      </c>
      <c r="B39" s="1">
        <v>161310961</v>
      </c>
      <c r="C39" s="1">
        <v>139570015</v>
      </c>
    </row>
    <row r="40" spans="1:3" x14ac:dyDescent="0.25">
      <c r="A40" t="s">
        <v>33</v>
      </c>
      <c r="B40" s="1">
        <v>6959</v>
      </c>
      <c r="C40" s="1">
        <v>523454</v>
      </c>
    </row>
    <row r="41" spans="1:3" x14ac:dyDescent="0.25">
      <c r="B41" s="1">
        <v>161317920</v>
      </c>
      <c r="C41" s="1">
        <v>140093469</v>
      </c>
    </row>
    <row r="42" spans="1:3" x14ac:dyDescent="0.25">
      <c r="A42" t="s">
        <v>12</v>
      </c>
    </row>
    <row r="43" spans="1:3" x14ac:dyDescent="0.25">
      <c r="A43" t="s">
        <v>74</v>
      </c>
      <c r="B43" s="1">
        <v>1</v>
      </c>
      <c r="C43">
        <v>0.83</v>
      </c>
    </row>
    <row r="44" spans="1:3" x14ac:dyDescent="0.25">
      <c r="A44" t="s">
        <v>75</v>
      </c>
      <c r="B44" s="1">
        <v>0.94</v>
      </c>
      <c r="C44">
        <v>0.83</v>
      </c>
    </row>
    <row r="45" spans="1:3" x14ac:dyDescent="0.25">
      <c r="A45" t="s">
        <v>76</v>
      </c>
      <c r="B45" s="1">
        <v>1</v>
      </c>
      <c r="C45">
        <v>0.83</v>
      </c>
    </row>
    <row r="46" spans="1:3" x14ac:dyDescent="0.25">
      <c r="A46" t="s">
        <v>77</v>
      </c>
      <c r="B46" s="1">
        <v>0.94</v>
      </c>
      <c r="C46">
        <v>0.83</v>
      </c>
    </row>
    <row r="48" spans="1:3" x14ac:dyDescent="0.25">
      <c r="A48" t="s">
        <v>243</v>
      </c>
      <c r="B48" s="1">
        <v>165151349</v>
      </c>
      <c r="C48" s="1">
        <v>168651037</v>
      </c>
    </row>
    <row r="51" spans="1:3" x14ac:dyDescent="0.25">
      <c r="A51" t="s">
        <v>260</v>
      </c>
      <c r="B51" s="81">
        <f>B41</f>
        <v>161317920</v>
      </c>
      <c r="C51" s="6">
        <f>C41</f>
        <v>140093469</v>
      </c>
    </row>
    <row r="52" spans="1:3" x14ac:dyDescent="0.25">
      <c r="A52" t="s">
        <v>261</v>
      </c>
      <c r="B52" s="81">
        <f>'Balance Sheet Econet'!B29</f>
        <v>382792915</v>
      </c>
      <c r="C52" s="81">
        <f>'Balance Sheet Econet'!C29</f>
        <v>290477545</v>
      </c>
    </row>
    <row r="54" spans="1:3" x14ac:dyDescent="0.25">
      <c r="A54" t="s">
        <v>244</v>
      </c>
      <c r="B54" s="82">
        <f>B51/B52</f>
        <v>0.42142347383832851</v>
      </c>
      <c r="C54" s="82">
        <f>C51/C52</f>
        <v>0.48228674268091876</v>
      </c>
    </row>
    <row r="56" spans="1:3" x14ac:dyDescent="0.25">
      <c r="A56" t="s">
        <v>262</v>
      </c>
      <c r="B56" s="81">
        <f>AVERAGE(B52:C52)</f>
        <v>336635230</v>
      </c>
    </row>
    <row r="58" spans="1:3" x14ac:dyDescent="0.25">
      <c r="A58" t="s">
        <v>245</v>
      </c>
      <c r="B58" s="82">
        <f>B51/B56</f>
        <v>0.47920688514984006</v>
      </c>
    </row>
    <row r="60" spans="1:3" x14ac:dyDescent="0.25">
      <c r="A60" t="s">
        <v>265</v>
      </c>
      <c r="B60" s="97">
        <v>40967</v>
      </c>
      <c r="C60" s="97">
        <v>40602</v>
      </c>
    </row>
    <row r="62" spans="1:3" x14ac:dyDescent="0.25">
      <c r="A62" t="s">
        <v>270</v>
      </c>
      <c r="B62">
        <f>MATCH(B60,Comparison!$A:$A)</f>
        <v>793</v>
      </c>
      <c r="C62">
        <f>MATCH(C60,Comparison!A:A)</f>
        <v>532</v>
      </c>
    </row>
    <row r="63" spans="1:3" x14ac:dyDescent="0.25">
      <c r="A63" t="s">
        <v>266</v>
      </c>
    </row>
    <row r="64" spans="1:3" x14ac:dyDescent="0.25">
      <c r="A64" t="s">
        <v>267</v>
      </c>
    </row>
    <row r="66" spans="1:1" x14ac:dyDescent="0.25">
      <c r="A66" t="s">
        <v>248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33"/>
  <sheetViews>
    <sheetView topLeftCell="A17" zoomScale="80" zoomScaleNormal="80" workbookViewId="0">
      <selection activeCell="A36" sqref="A36"/>
    </sheetView>
  </sheetViews>
  <sheetFormatPr defaultRowHeight="15" x14ac:dyDescent="0.25"/>
  <cols>
    <col min="1" max="1" width="61.28515625" customWidth="1"/>
    <col min="2" max="2" width="23.85546875" customWidth="1"/>
    <col min="3" max="3" width="17.42578125" customWidth="1"/>
  </cols>
  <sheetData>
    <row r="1" spans="1:3" x14ac:dyDescent="0.25">
      <c r="B1">
        <v>2012</v>
      </c>
      <c r="C1">
        <v>2011</v>
      </c>
    </row>
    <row r="3" spans="1:3" x14ac:dyDescent="0.25">
      <c r="A3" t="s">
        <v>79</v>
      </c>
      <c r="B3" s="6">
        <v>412563027</v>
      </c>
      <c r="C3" s="6">
        <v>257426323</v>
      </c>
    </row>
    <row r="4" spans="1:3" x14ac:dyDescent="0.25">
      <c r="A4" t="s">
        <v>80</v>
      </c>
      <c r="B4" s="6">
        <v>-11099826</v>
      </c>
      <c r="C4" s="6">
        <v>-13794294</v>
      </c>
    </row>
    <row r="5" spans="1:3" x14ac:dyDescent="0.25">
      <c r="A5" t="s">
        <v>81</v>
      </c>
      <c r="B5" s="6">
        <v>-331301261</v>
      </c>
      <c r="C5" s="6">
        <v>-200120241</v>
      </c>
    </row>
    <row r="6" spans="1:3" x14ac:dyDescent="0.25">
      <c r="A6" t="s">
        <v>82</v>
      </c>
      <c r="B6" s="6">
        <v>-22536574</v>
      </c>
      <c r="C6" s="6">
        <v>-14635678</v>
      </c>
    </row>
    <row r="7" spans="1:3" x14ac:dyDescent="0.25">
      <c r="B7" s="6"/>
      <c r="C7" s="6"/>
    </row>
    <row r="8" spans="1:3" x14ac:dyDescent="0.25">
      <c r="A8" t="s">
        <v>83</v>
      </c>
      <c r="B8" s="6">
        <v>-3760891</v>
      </c>
      <c r="C8" s="6">
        <v>-2714625</v>
      </c>
    </row>
    <row r="9" spans="1:3" x14ac:dyDescent="0.25">
      <c r="A9" t="s">
        <v>84</v>
      </c>
      <c r="B9" s="6">
        <v>-816081</v>
      </c>
      <c r="C9" s="6">
        <v>-791153</v>
      </c>
    </row>
    <row r="10" spans="1:3" x14ac:dyDescent="0.25">
      <c r="A10" t="s">
        <v>85</v>
      </c>
      <c r="B10" s="6">
        <v>-27596909</v>
      </c>
      <c r="C10" s="6">
        <v>-19948787</v>
      </c>
    </row>
    <row r="11" spans="1:3" x14ac:dyDescent="0.25">
      <c r="A11" t="s">
        <v>62</v>
      </c>
      <c r="B11" s="6">
        <v>-470751</v>
      </c>
      <c r="C11" s="6">
        <v>-101547</v>
      </c>
    </row>
    <row r="12" spans="1:3" ht="15.75" thickBot="1" x14ac:dyDescent="0.3">
      <c r="A12" s="4" t="s">
        <v>86</v>
      </c>
      <c r="B12" s="7">
        <v>14980734</v>
      </c>
      <c r="C12" s="7">
        <v>5319998</v>
      </c>
    </row>
    <row r="13" spans="1:3" x14ac:dyDescent="0.25">
      <c r="A13" t="s">
        <v>87</v>
      </c>
      <c r="B13" s="6">
        <v>-4674237</v>
      </c>
      <c r="C13" s="6">
        <v>-1034298</v>
      </c>
    </row>
    <row r="14" spans="1:3" ht="15.75" thickBot="1" x14ac:dyDescent="0.3">
      <c r="A14" s="4" t="s">
        <v>66</v>
      </c>
      <c r="B14" s="7">
        <v>10306497</v>
      </c>
      <c r="C14" s="7">
        <v>4285700</v>
      </c>
    </row>
    <row r="15" spans="1:3" x14ac:dyDescent="0.25">
      <c r="A15" t="s">
        <v>9</v>
      </c>
      <c r="B15" s="6"/>
      <c r="C15" s="6"/>
    </row>
    <row r="16" spans="1:3" x14ac:dyDescent="0.25">
      <c r="A16" t="s">
        <v>88</v>
      </c>
      <c r="B16" s="6">
        <v>1934563</v>
      </c>
      <c r="C16" s="6">
        <v>3059920</v>
      </c>
    </row>
    <row r="17" spans="1:3" x14ac:dyDescent="0.25">
      <c r="A17" t="s">
        <v>89</v>
      </c>
      <c r="B17" s="6">
        <v>-3804</v>
      </c>
      <c r="C17" s="6">
        <v>-2791</v>
      </c>
    </row>
    <row r="18" spans="1:3" x14ac:dyDescent="0.25">
      <c r="A18" t="s">
        <v>90</v>
      </c>
      <c r="B18" s="6">
        <v>-498150</v>
      </c>
      <c r="C18" s="6">
        <v>-787901</v>
      </c>
    </row>
    <row r="19" spans="1:3" x14ac:dyDescent="0.25">
      <c r="A19" t="s">
        <v>91</v>
      </c>
      <c r="B19" s="6">
        <v>1432609</v>
      </c>
      <c r="C19" s="6">
        <v>2269228</v>
      </c>
    </row>
    <row r="20" spans="1:3" ht="15.75" thickBot="1" x14ac:dyDescent="0.3">
      <c r="A20" s="4" t="s">
        <v>71</v>
      </c>
      <c r="B20" s="7">
        <v>11739106</v>
      </c>
      <c r="C20" s="7">
        <v>6554928</v>
      </c>
    </row>
    <row r="21" spans="1:3" x14ac:dyDescent="0.25">
      <c r="B21" s="6"/>
      <c r="C21" s="6"/>
    </row>
    <row r="22" spans="1:3" x14ac:dyDescent="0.25">
      <c r="A22" t="s">
        <v>92</v>
      </c>
      <c r="B22" s="6">
        <v>1027421409</v>
      </c>
      <c r="C22" s="6">
        <v>996967989</v>
      </c>
    </row>
    <row r="23" spans="1:3" x14ac:dyDescent="0.25">
      <c r="A23" t="s">
        <v>93</v>
      </c>
    </row>
    <row r="24" spans="1:3" x14ac:dyDescent="0.25">
      <c r="A24" t="s">
        <v>94</v>
      </c>
      <c r="B24">
        <v>1</v>
      </c>
      <c r="C24">
        <v>0.43</v>
      </c>
    </row>
    <row r="25" spans="1:3" x14ac:dyDescent="0.25">
      <c r="A25" t="s">
        <v>95</v>
      </c>
      <c r="B25">
        <v>1.01</v>
      </c>
    </row>
    <row r="28" spans="1:3" x14ac:dyDescent="0.25">
      <c r="A28" t="s">
        <v>263</v>
      </c>
      <c r="B28" s="6">
        <f>B20</f>
        <v>11739106</v>
      </c>
      <c r="C28" s="6">
        <f>C20</f>
        <v>6554928</v>
      </c>
    </row>
    <row r="29" spans="1:3" x14ac:dyDescent="0.25">
      <c r="A29" t="s">
        <v>264</v>
      </c>
      <c r="B29" s="6">
        <f>'Balance Sheet ok'!B16</f>
        <v>47514911</v>
      </c>
      <c r="C29" s="6">
        <f>'Balance Sheet ok'!C16</f>
        <v>38376228</v>
      </c>
    </row>
    <row r="30" spans="1:3" x14ac:dyDescent="0.25">
      <c r="A30" t="s">
        <v>244</v>
      </c>
      <c r="B30" s="83">
        <f>B28/B29</f>
        <v>0.2470615171729986</v>
      </c>
      <c r="C30" s="84">
        <f>C28/C29</f>
        <v>0.17080699020237217</v>
      </c>
    </row>
    <row r="32" spans="1:3" x14ac:dyDescent="0.25">
      <c r="A32" t="s">
        <v>262</v>
      </c>
      <c r="B32" s="6">
        <f>AVERAGE(B29:C29)</f>
        <v>42945569.5</v>
      </c>
    </row>
    <row r="33" spans="1:2" x14ac:dyDescent="0.25">
      <c r="A33" t="s">
        <v>245</v>
      </c>
      <c r="B33" s="84">
        <f>B28/B32</f>
        <v>0.27334847661060824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27"/>
  <sheetViews>
    <sheetView topLeftCell="A6" workbookViewId="0">
      <selection activeCell="A15" sqref="A15"/>
    </sheetView>
  </sheetViews>
  <sheetFormatPr defaultRowHeight="15" x14ac:dyDescent="0.25"/>
  <cols>
    <col min="1" max="1" width="27.140625" style="6" customWidth="1"/>
    <col min="2" max="4" width="15.42578125" style="6" customWidth="1"/>
  </cols>
  <sheetData>
    <row r="1" spans="1:3" x14ac:dyDescent="0.25">
      <c r="A1" s="6" t="s">
        <v>1</v>
      </c>
    </row>
    <row r="2" spans="1:3" x14ac:dyDescent="0.25">
      <c r="A2" s="6" t="s">
        <v>96</v>
      </c>
      <c r="B2" s="6">
        <v>36777506</v>
      </c>
      <c r="C2" s="6">
        <v>27288949</v>
      </c>
    </row>
    <row r="3" spans="1:3" x14ac:dyDescent="0.25">
      <c r="A3" s="6" t="s">
        <v>97</v>
      </c>
      <c r="B3" s="6">
        <v>400000</v>
      </c>
      <c r="C3" s="6">
        <v>400000</v>
      </c>
    </row>
    <row r="4" spans="1:3" x14ac:dyDescent="0.25">
      <c r="A4" s="6" t="s">
        <v>98</v>
      </c>
      <c r="B4" s="6">
        <v>11230</v>
      </c>
      <c r="C4" s="6">
        <v>121406141</v>
      </c>
    </row>
    <row r="5" spans="1:3" ht="15.75" thickBot="1" x14ac:dyDescent="0.3">
      <c r="B5" s="7">
        <v>37407627</v>
      </c>
      <c r="C5" s="7">
        <v>28095090</v>
      </c>
    </row>
    <row r="6" spans="1:3" x14ac:dyDescent="0.25">
      <c r="A6" s="6" t="s">
        <v>3</v>
      </c>
    </row>
    <row r="7" spans="1:3" x14ac:dyDescent="0.25">
      <c r="A7" s="6" t="s">
        <v>22</v>
      </c>
      <c r="B7" s="6">
        <v>42321270</v>
      </c>
      <c r="C7" s="6">
        <v>30890226</v>
      </c>
    </row>
    <row r="8" spans="1:3" x14ac:dyDescent="0.25">
      <c r="A8" s="6" t="s">
        <v>24</v>
      </c>
      <c r="B8" s="6">
        <v>3962593</v>
      </c>
      <c r="C8" s="6">
        <v>2805607</v>
      </c>
    </row>
    <row r="9" spans="1:3" x14ac:dyDescent="0.25">
      <c r="A9" s="6" t="s">
        <v>99</v>
      </c>
      <c r="B9" s="6">
        <v>80994</v>
      </c>
      <c r="C9" s="6">
        <v>10093</v>
      </c>
    </row>
    <row r="10" spans="1:3" x14ac:dyDescent="0.25">
      <c r="A10" s="6" t="s">
        <v>100</v>
      </c>
      <c r="B10" s="6">
        <v>11723422</v>
      </c>
      <c r="C10" s="6">
        <v>6544279</v>
      </c>
    </row>
    <row r="11" spans="1:3" ht="15.75" thickBot="1" x14ac:dyDescent="0.3">
      <c r="B11" s="7">
        <v>58088279</v>
      </c>
      <c r="C11" s="7">
        <v>40250205</v>
      </c>
    </row>
    <row r="13" spans="1:3" ht="15.75" thickBot="1" x14ac:dyDescent="0.3">
      <c r="A13" s="8" t="s">
        <v>101</v>
      </c>
      <c r="B13" s="8">
        <v>95495906</v>
      </c>
      <c r="C13" s="8">
        <v>68345295</v>
      </c>
    </row>
    <row r="14" spans="1:3" ht="15.75" thickTop="1" x14ac:dyDescent="0.25">
      <c r="A14" s="6" t="s">
        <v>102</v>
      </c>
    </row>
    <row r="15" spans="1:3" x14ac:dyDescent="0.25">
      <c r="A15" s="6" t="s">
        <v>103</v>
      </c>
    </row>
    <row r="16" spans="1:3" x14ac:dyDescent="0.25">
      <c r="A16" s="6" t="s">
        <v>104</v>
      </c>
      <c r="B16" s="6">
        <v>47514911</v>
      </c>
      <c r="C16" s="6">
        <v>38376228</v>
      </c>
    </row>
    <row r="17" spans="1:3" x14ac:dyDescent="0.25">
      <c r="A17" s="6" t="s">
        <v>6</v>
      </c>
    </row>
    <row r="18" spans="1:3" x14ac:dyDescent="0.25">
      <c r="A18" s="6" t="s">
        <v>105</v>
      </c>
      <c r="B18" s="6">
        <v>4802031</v>
      </c>
      <c r="C18" s="6">
        <v>3252906</v>
      </c>
    </row>
    <row r="19" spans="1:3" x14ac:dyDescent="0.25">
      <c r="A19" s="6" t="s">
        <v>106</v>
      </c>
      <c r="B19" s="6">
        <v>5000000</v>
      </c>
      <c r="C19" s="6">
        <v>0</v>
      </c>
    </row>
    <row r="20" spans="1:3" ht="15.75" thickBot="1" x14ac:dyDescent="0.3">
      <c r="B20" s="7">
        <v>9802031</v>
      </c>
      <c r="C20" s="7">
        <v>3252906</v>
      </c>
    </row>
    <row r="21" spans="1:3" x14ac:dyDescent="0.25">
      <c r="A21" s="6" t="s">
        <v>7</v>
      </c>
    </row>
    <row r="22" spans="1:3" x14ac:dyDescent="0.25">
      <c r="A22" s="6" t="s">
        <v>40</v>
      </c>
      <c r="B22" s="6">
        <v>36910141</v>
      </c>
      <c r="C22" s="6">
        <v>26049315</v>
      </c>
    </row>
    <row r="23" spans="1:3" x14ac:dyDescent="0.25">
      <c r="A23" s="6" t="s">
        <v>107</v>
      </c>
      <c r="B23" s="6">
        <v>1268823</v>
      </c>
      <c r="C23" s="6">
        <v>666846</v>
      </c>
    </row>
    <row r="24" spans="1:3" ht="15.75" thickBot="1" x14ac:dyDescent="0.3">
      <c r="B24" s="7">
        <v>38178964</v>
      </c>
      <c r="C24" s="7">
        <v>26716161</v>
      </c>
    </row>
    <row r="26" spans="1:3" ht="15.75" thickBot="1" x14ac:dyDescent="0.3">
      <c r="A26" s="8" t="s">
        <v>108</v>
      </c>
      <c r="B26" s="8">
        <v>95495906</v>
      </c>
      <c r="C26" s="8">
        <v>68345295</v>
      </c>
    </row>
    <row r="27" spans="1:3" ht="15.75" thickTop="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5"/>
  <sheetViews>
    <sheetView workbookViewId="0">
      <selection activeCell="B1" sqref="B1:B1048576"/>
    </sheetView>
  </sheetViews>
  <sheetFormatPr defaultRowHeight="13.5" x14ac:dyDescent="0.25"/>
  <cols>
    <col min="1" max="1" width="27.5703125" style="48" customWidth="1"/>
    <col min="2" max="2" width="10" style="49" customWidth="1"/>
    <col min="3" max="3" width="14.140625" style="19" customWidth="1"/>
    <col min="4" max="4" width="14.7109375" style="19" customWidth="1"/>
    <col min="5" max="5" width="41.7109375" style="19" customWidth="1"/>
    <col min="6" max="6" width="19.5703125" style="9" customWidth="1"/>
    <col min="7" max="7" width="13.5703125" style="9" bestFit="1" customWidth="1"/>
    <col min="8" max="8" width="11.140625" style="9" bestFit="1" customWidth="1"/>
    <col min="9" max="9" width="10.85546875" style="9" bestFit="1" customWidth="1"/>
    <col min="10" max="16384" width="9.140625" style="19"/>
  </cols>
  <sheetData>
    <row r="1" spans="1:9" ht="15.75" x14ac:dyDescent="0.25">
      <c r="A1" s="50" t="s">
        <v>231</v>
      </c>
      <c r="B1" s="31"/>
      <c r="C1" s="31"/>
      <c r="D1" s="31"/>
      <c r="E1" s="32"/>
    </row>
    <row r="3" spans="1:9" s="21" customFormat="1" x14ac:dyDescent="0.25">
      <c r="A3" s="30"/>
      <c r="B3" s="29"/>
      <c r="F3" s="10"/>
      <c r="G3" s="10"/>
      <c r="H3" s="10"/>
      <c r="I3" s="10"/>
    </row>
    <row r="4" spans="1:9" s="34" customFormat="1" ht="15.75" x14ac:dyDescent="0.3">
      <c r="A4" s="28" t="s">
        <v>230</v>
      </c>
      <c r="B4" s="27" t="s">
        <v>229</v>
      </c>
      <c r="C4" s="26" t="s">
        <v>228</v>
      </c>
      <c r="D4" s="25" t="s">
        <v>227</v>
      </c>
      <c r="E4" s="33" t="s">
        <v>226</v>
      </c>
      <c r="F4" s="24"/>
      <c r="G4" s="24"/>
      <c r="H4" s="24"/>
      <c r="I4" s="24"/>
    </row>
    <row r="5" spans="1:9" s="21" customFormat="1" x14ac:dyDescent="0.25">
      <c r="A5" s="35">
        <v>39863</v>
      </c>
      <c r="B5" s="36">
        <v>2</v>
      </c>
      <c r="C5" s="37">
        <v>0</v>
      </c>
      <c r="D5" s="38">
        <v>100</v>
      </c>
      <c r="E5" s="39" t="s">
        <v>225</v>
      </c>
      <c r="F5" s="10"/>
      <c r="G5" s="10"/>
      <c r="H5" s="10"/>
      <c r="I5" s="10"/>
    </row>
    <row r="6" spans="1:9" s="21" customFormat="1" x14ac:dyDescent="0.25">
      <c r="A6" s="35">
        <f>A5+1</f>
        <v>39864</v>
      </c>
      <c r="B6" s="36">
        <v>2</v>
      </c>
      <c r="C6" s="37">
        <v>0</v>
      </c>
      <c r="D6" s="38">
        <v>100.55</v>
      </c>
      <c r="E6" s="39"/>
      <c r="F6" s="10"/>
      <c r="G6" s="10"/>
      <c r="H6" s="10"/>
      <c r="I6" s="10"/>
    </row>
    <row r="7" spans="1:9" s="21" customFormat="1" x14ac:dyDescent="0.25">
      <c r="A7" s="35">
        <v>39867</v>
      </c>
      <c r="B7" s="36">
        <v>1</v>
      </c>
      <c r="C7" s="37">
        <v>0</v>
      </c>
      <c r="D7" s="38">
        <v>91.79</v>
      </c>
      <c r="E7" s="39"/>
      <c r="F7" s="10"/>
      <c r="G7" s="10"/>
      <c r="H7" s="10"/>
      <c r="I7" s="10"/>
    </row>
    <row r="8" spans="1:9" s="21" customFormat="1" x14ac:dyDescent="0.25">
      <c r="A8" s="35">
        <v>39868</v>
      </c>
      <c r="B8" s="36">
        <v>1</v>
      </c>
      <c r="C8" s="37">
        <v>0</v>
      </c>
      <c r="D8" s="38">
        <v>83.52</v>
      </c>
      <c r="E8" s="39"/>
      <c r="F8" s="10"/>
      <c r="G8" s="10"/>
      <c r="H8" s="10"/>
      <c r="I8" s="10"/>
    </row>
    <row r="9" spans="1:9" s="21" customFormat="1" x14ac:dyDescent="0.25">
      <c r="A9" s="35">
        <v>39869</v>
      </c>
      <c r="B9" s="36">
        <v>1.2</v>
      </c>
      <c r="C9" s="37">
        <v>0</v>
      </c>
      <c r="D9" s="38">
        <v>78.91</v>
      </c>
      <c r="E9" s="39"/>
      <c r="F9" s="10"/>
      <c r="G9" s="10"/>
      <c r="H9" s="10"/>
      <c r="I9" s="10"/>
    </row>
    <row r="10" spans="1:9" s="21" customFormat="1" x14ac:dyDescent="0.25">
      <c r="A10" s="35">
        <v>39870</v>
      </c>
      <c r="B10" s="36">
        <v>1</v>
      </c>
      <c r="C10" s="37">
        <v>913000</v>
      </c>
      <c r="D10" s="38">
        <v>70.84</v>
      </c>
      <c r="E10" s="39"/>
      <c r="F10" s="10"/>
      <c r="G10" s="10"/>
      <c r="H10" s="10"/>
      <c r="I10" s="10"/>
    </row>
    <row r="11" spans="1:9" s="21" customFormat="1" x14ac:dyDescent="0.25">
      <c r="A11" s="35">
        <v>39871</v>
      </c>
      <c r="B11" s="36">
        <v>1</v>
      </c>
      <c r="C11" s="37">
        <v>556460</v>
      </c>
      <c r="D11" s="38">
        <v>58.56</v>
      </c>
      <c r="E11" s="39"/>
      <c r="F11" s="10"/>
      <c r="G11" s="10"/>
      <c r="H11" s="10"/>
      <c r="I11" s="10"/>
    </row>
    <row r="12" spans="1:9" s="21" customFormat="1" x14ac:dyDescent="0.25">
      <c r="A12" s="35">
        <v>39874</v>
      </c>
      <c r="B12" s="36">
        <v>1</v>
      </c>
      <c r="C12" s="37">
        <v>0</v>
      </c>
      <c r="D12" s="38">
        <v>53.85</v>
      </c>
      <c r="E12" s="39"/>
      <c r="F12" s="10"/>
      <c r="G12" s="10"/>
      <c r="H12" s="10"/>
      <c r="I12" s="10"/>
    </row>
    <row r="13" spans="1:9" s="21" customFormat="1" x14ac:dyDescent="0.25">
      <c r="A13" s="35">
        <v>39875</v>
      </c>
      <c r="B13" s="36">
        <v>1</v>
      </c>
      <c r="C13" s="37">
        <v>68443</v>
      </c>
      <c r="D13" s="38">
        <v>56.73</v>
      </c>
      <c r="E13" s="39"/>
      <c r="F13" s="10"/>
      <c r="G13" s="10"/>
      <c r="H13" s="10"/>
      <c r="I13" s="10"/>
    </row>
    <row r="14" spans="1:9" s="21" customFormat="1" x14ac:dyDescent="0.25">
      <c r="A14" s="35">
        <v>39876</v>
      </c>
      <c r="B14" s="36">
        <v>1</v>
      </c>
      <c r="C14" s="37">
        <v>0</v>
      </c>
      <c r="D14" s="38">
        <v>58.19</v>
      </c>
      <c r="E14" s="39"/>
      <c r="F14" s="10"/>
      <c r="G14" s="10"/>
      <c r="H14" s="10"/>
      <c r="I14" s="10"/>
    </row>
    <row r="15" spans="1:9" s="21" customFormat="1" x14ac:dyDescent="0.25">
      <c r="A15" s="35">
        <v>39877</v>
      </c>
      <c r="B15" s="36">
        <v>1.5</v>
      </c>
      <c r="C15" s="37">
        <v>30000</v>
      </c>
      <c r="D15" s="38">
        <v>58.14</v>
      </c>
      <c r="E15" s="39"/>
      <c r="F15" s="10"/>
      <c r="G15" s="10"/>
      <c r="H15" s="10"/>
      <c r="I15" s="10"/>
    </row>
    <row r="16" spans="1:9" s="21" customFormat="1" x14ac:dyDescent="0.25">
      <c r="A16" s="35">
        <v>39878</v>
      </c>
      <c r="B16" s="36">
        <v>2</v>
      </c>
      <c r="C16" s="37">
        <v>43073</v>
      </c>
      <c r="D16" s="38">
        <v>60.82</v>
      </c>
      <c r="E16" s="39"/>
      <c r="F16" s="10"/>
      <c r="G16" s="10"/>
      <c r="H16" s="10"/>
      <c r="I16" s="10"/>
    </row>
    <row r="17" spans="1:9" s="21" customFormat="1" x14ac:dyDescent="0.25">
      <c r="A17" s="35">
        <v>39881</v>
      </c>
      <c r="B17" s="36">
        <v>2</v>
      </c>
      <c r="C17" s="37">
        <v>0</v>
      </c>
      <c r="D17" s="38">
        <v>58.1</v>
      </c>
      <c r="E17" s="39"/>
      <c r="F17" s="10"/>
      <c r="G17" s="10"/>
      <c r="H17" s="10"/>
      <c r="I17" s="10"/>
    </row>
    <row r="18" spans="1:9" s="21" customFormat="1" x14ac:dyDescent="0.25">
      <c r="A18" s="35">
        <v>39882</v>
      </c>
      <c r="B18" s="36">
        <v>2</v>
      </c>
      <c r="C18" s="37">
        <v>0</v>
      </c>
      <c r="D18" s="38">
        <v>63.85</v>
      </c>
      <c r="E18" s="39"/>
      <c r="F18" s="10"/>
      <c r="G18" s="10"/>
      <c r="H18" s="10"/>
      <c r="I18" s="10"/>
    </row>
    <row r="19" spans="1:9" s="21" customFormat="1" x14ac:dyDescent="0.25">
      <c r="A19" s="35">
        <v>39883</v>
      </c>
      <c r="B19" s="36">
        <v>0.5</v>
      </c>
      <c r="C19" s="37">
        <v>0</v>
      </c>
      <c r="D19" s="38">
        <v>58.28</v>
      </c>
      <c r="E19" s="39"/>
      <c r="F19" s="10"/>
      <c r="G19" s="10"/>
      <c r="H19" s="10"/>
      <c r="I19" s="10"/>
    </row>
    <row r="20" spans="1:9" s="21" customFormat="1" x14ac:dyDescent="0.25">
      <c r="A20" s="35">
        <v>39884</v>
      </c>
      <c r="B20" s="36">
        <v>1</v>
      </c>
      <c r="C20" s="37">
        <v>10000</v>
      </c>
      <c r="D20" s="38">
        <v>55.98</v>
      </c>
      <c r="E20" s="39"/>
      <c r="F20" s="10"/>
      <c r="G20" s="10"/>
      <c r="H20" s="10"/>
      <c r="I20" s="10"/>
    </row>
    <row r="21" spans="1:9" s="21" customFormat="1" x14ac:dyDescent="0.25">
      <c r="A21" s="35">
        <v>39885</v>
      </c>
      <c r="B21" s="36">
        <v>0.8</v>
      </c>
      <c r="C21" s="37">
        <v>0</v>
      </c>
      <c r="D21" s="38">
        <v>56.5</v>
      </c>
      <c r="E21" s="39"/>
      <c r="F21" s="10"/>
      <c r="G21" s="10"/>
      <c r="H21" s="10"/>
      <c r="I21" s="10"/>
    </row>
    <row r="22" spans="1:9" s="21" customFormat="1" x14ac:dyDescent="0.25">
      <c r="A22" s="35">
        <v>39888</v>
      </c>
      <c r="B22" s="36">
        <v>0.8</v>
      </c>
      <c r="C22" s="37">
        <v>0</v>
      </c>
      <c r="D22" s="38">
        <v>53.85</v>
      </c>
      <c r="E22" s="39"/>
      <c r="F22" s="10"/>
      <c r="G22" s="10"/>
      <c r="H22" s="10"/>
      <c r="I22" s="10"/>
    </row>
    <row r="23" spans="1:9" s="21" customFormat="1" x14ac:dyDescent="0.25">
      <c r="A23" s="35">
        <v>39889</v>
      </c>
      <c r="B23" s="36">
        <v>0.9</v>
      </c>
      <c r="C23" s="37">
        <v>0</v>
      </c>
      <c r="D23" s="38">
        <v>55.46</v>
      </c>
      <c r="E23" s="39"/>
      <c r="F23" s="10"/>
      <c r="G23" s="10"/>
      <c r="H23" s="10"/>
      <c r="I23" s="10"/>
    </row>
    <row r="24" spans="1:9" s="21" customFormat="1" x14ac:dyDescent="0.25">
      <c r="A24" s="35">
        <v>39890</v>
      </c>
      <c r="B24" s="36">
        <v>1</v>
      </c>
      <c r="C24" s="37">
        <v>5800</v>
      </c>
      <c r="D24" s="38">
        <v>54.34</v>
      </c>
      <c r="E24" s="39"/>
      <c r="F24" s="10"/>
      <c r="G24" s="10"/>
      <c r="H24" s="10"/>
      <c r="I24" s="10"/>
    </row>
    <row r="25" spans="1:9" s="21" customFormat="1" x14ac:dyDescent="0.25">
      <c r="A25" s="35">
        <v>39891</v>
      </c>
      <c r="B25" s="36">
        <v>1</v>
      </c>
      <c r="C25" s="37">
        <v>0</v>
      </c>
      <c r="D25" s="38">
        <v>53.96</v>
      </c>
      <c r="E25" s="39"/>
      <c r="F25" s="10"/>
      <c r="G25" s="10"/>
      <c r="H25" s="10"/>
      <c r="I25" s="10"/>
    </row>
    <row r="26" spans="1:9" s="21" customFormat="1" x14ac:dyDescent="0.25">
      <c r="A26" s="35">
        <v>39892</v>
      </c>
      <c r="B26" s="36">
        <v>1</v>
      </c>
      <c r="C26" s="37">
        <v>0</v>
      </c>
      <c r="D26" s="38">
        <v>53.51</v>
      </c>
      <c r="E26" s="39"/>
      <c r="F26" s="10"/>
      <c r="G26" s="10"/>
      <c r="H26" s="10"/>
      <c r="I26" s="10"/>
    </row>
    <row r="27" spans="1:9" s="21" customFormat="1" x14ac:dyDescent="0.25">
      <c r="A27" s="35">
        <v>39895</v>
      </c>
      <c r="B27" s="36">
        <v>1.5</v>
      </c>
      <c r="C27" s="37">
        <v>0</v>
      </c>
      <c r="D27" s="38">
        <v>51.41</v>
      </c>
      <c r="E27" s="39"/>
      <c r="F27" s="10"/>
      <c r="G27" s="10"/>
      <c r="H27" s="10"/>
      <c r="I27" s="10"/>
    </row>
    <row r="28" spans="1:9" s="21" customFormat="1" x14ac:dyDescent="0.25">
      <c r="A28" s="35">
        <v>39896</v>
      </c>
      <c r="B28" s="36">
        <v>2</v>
      </c>
      <c r="C28" s="37">
        <v>0</v>
      </c>
      <c r="D28" s="38">
        <v>51.55</v>
      </c>
      <c r="E28" s="39"/>
      <c r="F28" s="10"/>
      <c r="G28" s="10"/>
      <c r="H28" s="10"/>
      <c r="I28" s="10"/>
    </row>
    <row r="29" spans="1:9" s="21" customFormat="1" x14ac:dyDescent="0.25">
      <c r="A29" s="35">
        <v>39897</v>
      </c>
      <c r="B29" s="36">
        <v>2.5</v>
      </c>
      <c r="C29" s="37">
        <v>188486</v>
      </c>
      <c r="D29" s="38">
        <v>54.45</v>
      </c>
      <c r="E29" s="39"/>
      <c r="F29" s="10"/>
      <c r="G29" s="10"/>
      <c r="H29" s="10"/>
      <c r="I29" s="10"/>
    </row>
    <row r="30" spans="1:9" s="21" customFormat="1" x14ac:dyDescent="0.25">
      <c r="A30" s="35">
        <v>39898</v>
      </c>
      <c r="B30" s="36">
        <v>3</v>
      </c>
      <c r="C30" s="37">
        <v>55000</v>
      </c>
      <c r="D30" s="38">
        <v>58.45</v>
      </c>
      <c r="E30" s="39"/>
      <c r="F30" s="10"/>
      <c r="G30" s="10"/>
      <c r="H30" s="10"/>
      <c r="I30" s="10"/>
    </row>
    <row r="31" spans="1:9" s="21" customFormat="1" x14ac:dyDescent="0.25">
      <c r="A31" s="35">
        <v>39899</v>
      </c>
      <c r="B31" s="36">
        <v>3.5</v>
      </c>
      <c r="C31" s="37">
        <v>6948</v>
      </c>
      <c r="D31" s="38">
        <v>62.76</v>
      </c>
      <c r="E31" s="39"/>
      <c r="F31" s="10"/>
      <c r="G31" s="10"/>
      <c r="H31" s="10"/>
      <c r="I31" s="10"/>
    </row>
    <row r="32" spans="1:9" s="21" customFormat="1" x14ac:dyDescent="0.25">
      <c r="A32" s="35">
        <v>39902</v>
      </c>
      <c r="B32" s="36">
        <v>2.75</v>
      </c>
      <c r="C32" s="37">
        <v>0</v>
      </c>
      <c r="D32" s="38">
        <v>65.37</v>
      </c>
      <c r="E32" s="39"/>
      <c r="F32" s="10"/>
      <c r="G32" s="10"/>
      <c r="H32" s="10"/>
      <c r="I32" s="10"/>
    </row>
    <row r="33" spans="1:9" s="21" customFormat="1" x14ac:dyDescent="0.25">
      <c r="A33" s="35">
        <v>39903</v>
      </c>
      <c r="B33" s="36">
        <v>2.5</v>
      </c>
      <c r="C33" s="37">
        <v>219327</v>
      </c>
      <c r="D33" s="38">
        <v>67.73</v>
      </c>
      <c r="E33" s="39"/>
      <c r="F33" s="10"/>
      <c r="G33" s="10"/>
      <c r="H33" s="10"/>
      <c r="I33" s="10"/>
    </row>
    <row r="34" spans="1:9" s="21" customFormat="1" x14ac:dyDescent="0.25">
      <c r="A34" s="35">
        <v>39904</v>
      </c>
      <c r="B34" s="36">
        <v>2.5</v>
      </c>
      <c r="C34" s="37">
        <v>200000</v>
      </c>
      <c r="D34" s="38">
        <v>64.05</v>
      </c>
      <c r="E34" s="39"/>
      <c r="F34" s="10"/>
      <c r="G34" s="10"/>
      <c r="H34" s="10"/>
      <c r="I34" s="10"/>
    </row>
    <row r="35" spans="1:9" s="21" customFormat="1" x14ac:dyDescent="0.25">
      <c r="A35" s="35">
        <v>39905</v>
      </c>
      <c r="B35" s="36">
        <v>2.5</v>
      </c>
      <c r="C35" s="37">
        <v>60577</v>
      </c>
      <c r="D35" s="38">
        <v>63.53</v>
      </c>
      <c r="E35" s="39"/>
      <c r="F35" s="10"/>
      <c r="G35" s="10"/>
      <c r="H35" s="10"/>
      <c r="I35" s="10"/>
    </row>
    <row r="36" spans="1:9" s="21" customFormat="1" x14ac:dyDescent="0.25">
      <c r="A36" s="35">
        <v>39906</v>
      </c>
      <c r="B36" s="36">
        <v>2</v>
      </c>
      <c r="C36" s="37">
        <v>1547624</v>
      </c>
      <c r="D36" s="38">
        <v>63.35</v>
      </c>
      <c r="E36" s="39"/>
      <c r="F36" s="10"/>
      <c r="G36" s="10"/>
      <c r="H36" s="10"/>
      <c r="I36" s="10"/>
    </row>
    <row r="37" spans="1:9" s="21" customFormat="1" x14ac:dyDescent="0.25">
      <c r="A37" s="35">
        <v>39909</v>
      </c>
      <c r="B37" s="36">
        <v>2</v>
      </c>
      <c r="C37" s="37">
        <v>107005</v>
      </c>
      <c r="D37" s="38">
        <v>62.89</v>
      </c>
      <c r="E37" s="39"/>
      <c r="F37" s="10"/>
      <c r="G37" s="10"/>
      <c r="H37" s="10"/>
      <c r="I37" s="10"/>
    </row>
    <row r="38" spans="1:9" s="21" customFormat="1" x14ac:dyDescent="0.25">
      <c r="A38" s="35">
        <v>39910</v>
      </c>
      <c r="B38" s="36">
        <v>2</v>
      </c>
      <c r="C38" s="37">
        <v>304500</v>
      </c>
      <c r="D38" s="38">
        <v>63.12</v>
      </c>
      <c r="E38" s="39"/>
      <c r="F38" s="10"/>
      <c r="G38" s="10"/>
      <c r="H38" s="10"/>
      <c r="I38" s="10"/>
    </row>
    <row r="39" spans="1:9" s="21" customFormat="1" x14ac:dyDescent="0.25">
      <c r="A39" s="35">
        <v>39911</v>
      </c>
      <c r="B39" s="36">
        <v>2</v>
      </c>
      <c r="C39" s="37">
        <v>55500</v>
      </c>
      <c r="D39" s="38">
        <v>63.71</v>
      </c>
      <c r="E39" s="39"/>
      <c r="F39" s="10"/>
      <c r="G39" s="10"/>
      <c r="H39" s="10"/>
      <c r="I39" s="10"/>
    </row>
    <row r="40" spans="1:9" s="21" customFormat="1" x14ac:dyDescent="0.25">
      <c r="A40" s="35">
        <v>39912</v>
      </c>
      <c r="B40" s="36">
        <v>2.7</v>
      </c>
      <c r="C40" s="37">
        <v>41216</v>
      </c>
      <c r="D40" s="38">
        <v>67.819999999999993</v>
      </c>
      <c r="E40" s="39"/>
      <c r="F40" s="10"/>
      <c r="G40" s="10"/>
      <c r="H40" s="10"/>
      <c r="I40" s="10"/>
    </row>
    <row r="41" spans="1:9" s="21" customFormat="1" x14ac:dyDescent="0.25">
      <c r="A41" s="35">
        <f>A40+1</f>
        <v>39913</v>
      </c>
      <c r="B41" s="36">
        <v>2.7</v>
      </c>
      <c r="C41" s="37">
        <v>0</v>
      </c>
      <c r="D41" s="38">
        <v>67.819999999999993</v>
      </c>
      <c r="E41" s="39" t="s">
        <v>207</v>
      </c>
      <c r="F41" s="10"/>
      <c r="G41" s="10"/>
      <c r="H41" s="10"/>
      <c r="I41" s="10"/>
    </row>
    <row r="42" spans="1:9" s="21" customFormat="1" x14ac:dyDescent="0.25">
      <c r="A42" s="35">
        <f>A41+3</f>
        <v>39916</v>
      </c>
      <c r="B42" s="36">
        <v>2.7</v>
      </c>
      <c r="C42" s="37">
        <v>0</v>
      </c>
      <c r="D42" s="38">
        <v>67.819999999999993</v>
      </c>
      <c r="E42" s="39" t="s">
        <v>207</v>
      </c>
      <c r="F42" s="10"/>
      <c r="G42" s="10"/>
      <c r="H42" s="10"/>
      <c r="I42" s="10"/>
    </row>
    <row r="43" spans="1:9" s="21" customFormat="1" x14ac:dyDescent="0.25">
      <c r="A43" s="35">
        <v>39917</v>
      </c>
      <c r="B43" s="36">
        <v>2.8</v>
      </c>
      <c r="C43" s="37">
        <v>100000</v>
      </c>
      <c r="D43" s="38">
        <v>70.849999999999994</v>
      </c>
      <c r="E43" s="39"/>
      <c r="F43" s="10"/>
      <c r="G43" s="10"/>
      <c r="H43" s="10"/>
      <c r="I43" s="10"/>
    </row>
    <row r="44" spans="1:9" s="21" customFormat="1" x14ac:dyDescent="0.25">
      <c r="A44" s="35">
        <v>39918</v>
      </c>
      <c r="B44" s="36">
        <v>2.6</v>
      </c>
      <c r="C44" s="37">
        <v>0</v>
      </c>
      <c r="D44" s="38">
        <v>73.31</v>
      </c>
      <c r="E44" s="39"/>
      <c r="F44" s="10"/>
      <c r="G44" s="10"/>
      <c r="H44" s="10"/>
      <c r="I44" s="10"/>
    </row>
    <row r="45" spans="1:9" s="21" customFormat="1" x14ac:dyDescent="0.25">
      <c r="A45" s="35">
        <v>39919</v>
      </c>
      <c r="B45" s="36">
        <v>2.5</v>
      </c>
      <c r="C45" s="37">
        <v>242100</v>
      </c>
      <c r="D45" s="38">
        <v>75.959999999999994</v>
      </c>
      <c r="E45" s="39"/>
      <c r="F45" s="10"/>
      <c r="G45" s="10"/>
      <c r="H45" s="10"/>
      <c r="I45" s="10"/>
    </row>
    <row r="46" spans="1:9" s="21" customFormat="1" x14ac:dyDescent="0.25">
      <c r="A46" s="35">
        <v>39920</v>
      </c>
      <c r="B46" s="36">
        <v>2.5</v>
      </c>
      <c r="C46" s="37">
        <v>140834</v>
      </c>
      <c r="D46" s="38">
        <v>79.34</v>
      </c>
      <c r="E46" s="39"/>
      <c r="F46" s="10"/>
      <c r="G46" s="10"/>
      <c r="H46" s="10"/>
      <c r="I46" s="10"/>
    </row>
    <row r="47" spans="1:9" s="21" customFormat="1" x14ac:dyDescent="0.25">
      <c r="A47" s="35">
        <v>39923</v>
      </c>
      <c r="B47" s="36">
        <v>2.5</v>
      </c>
      <c r="C47" s="37">
        <v>51993</v>
      </c>
      <c r="D47" s="38">
        <v>84.7</v>
      </c>
      <c r="E47" s="39"/>
      <c r="F47" s="10"/>
      <c r="G47" s="10"/>
      <c r="H47" s="10"/>
      <c r="I47" s="10"/>
    </row>
    <row r="48" spans="1:9" s="21" customFormat="1" x14ac:dyDescent="0.25">
      <c r="A48" s="35">
        <v>39924</v>
      </c>
      <c r="B48" s="36">
        <v>2.5</v>
      </c>
      <c r="C48" s="37">
        <v>107945</v>
      </c>
      <c r="D48" s="38">
        <v>90.15</v>
      </c>
      <c r="E48" s="39"/>
      <c r="F48" s="10"/>
      <c r="G48" s="10"/>
      <c r="H48" s="10"/>
      <c r="I48" s="10"/>
    </row>
    <row r="49" spans="1:9" s="21" customFormat="1" x14ac:dyDescent="0.25">
      <c r="A49" s="35">
        <v>39925</v>
      </c>
      <c r="B49" s="36">
        <v>3</v>
      </c>
      <c r="C49" s="37">
        <v>540714</v>
      </c>
      <c r="D49" s="38">
        <v>92.52</v>
      </c>
      <c r="E49" s="39"/>
      <c r="F49" s="10"/>
      <c r="G49" s="10"/>
      <c r="H49" s="10"/>
      <c r="I49" s="10"/>
    </row>
    <row r="50" spans="1:9" s="21" customFormat="1" x14ac:dyDescent="0.25">
      <c r="A50" s="35">
        <v>39926</v>
      </c>
      <c r="B50" s="36">
        <v>3</v>
      </c>
      <c r="C50" s="37">
        <v>224709</v>
      </c>
      <c r="D50" s="38">
        <v>97.65</v>
      </c>
      <c r="E50" s="39"/>
      <c r="F50" s="10"/>
      <c r="G50" s="10"/>
      <c r="H50" s="10"/>
      <c r="I50" s="10"/>
    </row>
    <row r="51" spans="1:9" s="21" customFormat="1" x14ac:dyDescent="0.25">
      <c r="A51" s="35">
        <v>39927</v>
      </c>
      <c r="B51" s="36">
        <v>3</v>
      </c>
      <c r="C51" s="37">
        <v>253267</v>
      </c>
      <c r="D51" s="38">
        <v>98.64</v>
      </c>
      <c r="E51" s="39"/>
      <c r="F51" s="10"/>
      <c r="G51" s="10"/>
      <c r="H51" s="10"/>
      <c r="I51" s="10"/>
    </row>
    <row r="52" spans="1:9" s="21" customFormat="1" x14ac:dyDescent="0.25">
      <c r="A52" s="35">
        <f>A51+3</f>
        <v>39930</v>
      </c>
      <c r="B52" s="36">
        <v>3</v>
      </c>
      <c r="C52" s="37">
        <v>50664</v>
      </c>
      <c r="D52" s="38">
        <v>100.71</v>
      </c>
      <c r="E52" s="39"/>
      <c r="F52" s="10"/>
      <c r="G52" s="10"/>
      <c r="H52" s="10"/>
      <c r="I52" s="10"/>
    </row>
    <row r="53" spans="1:9" s="21" customFormat="1" x14ac:dyDescent="0.25">
      <c r="A53" s="35">
        <f>A52+1</f>
        <v>39931</v>
      </c>
      <c r="B53" s="36">
        <v>2.7</v>
      </c>
      <c r="C53" s="37">
        <v>0</v>
      </c>
      <c r="D53" s="38">
        <v>99.12</v>
      </c>
      <c r="E53" s="39"/>
      <c r="F53" s="10"/>
      <c r="G53" s="10"/>
      <c r="H53" s="10"/>
      <c r="I53" s="10"/>
    </row>
    <row r="54" spans="1:9" s="21" customFormat="1" x14ac:dyDescent="0.25">
      <c r="A54" s="35">
        <f>A53+1</f>
        <v>39932</v>
      </c>
      <c r="B54" s="36">
        <v>2.9</v>
      </c>
      <c r="C54" s="37">
        <v>59419</v>
      </c>
      <c r="D54" s="38">
        <v>99.55</v>
      </c>
      <c r="E54" s="39"/>
      <c r="F54" s="10"/>
      <c r="G54" s="10"/>
      <c r="H54" s="10"/>
      <c r="I54" s="10"/>
    </row>
    <row r="55" spans="1:9" s="21" customFormat="1" x14ac:dyDescent="0.25">
      <c r="A55" s="35">
        <f>A54+1</f>
        <v>39933</v>
      </c>
      <c r="B55" s="36">
        <v>3</v>
      </c>
      <c r="C55" s="37">
        <v>286540</v>
      </c>
      <c r="D55" s="38">
        <v>99.81</v>
      </c>
      <c r="E55" s="39"/>
      <c r="F55" s="10"/>
      <c r="G55" s="10"/>
      <c r="H55" s="10"/>
      <c r="I55" s="10"/>
    </row>
    <row r="56" spans="1:9" s="21" customFormat="1" x14ac:dyDescent="0.25">
      <c r="A56" s="35">
        <v>39934</v>
      </c>
      <c r="B56" s="36">
        <v>3</v>
      </c>
      <c r="C56" s="37">
        <v>0</v>
      </c>
      <c r="D56" s="38">
        <v>99.81</v>
      </c>
      <c r="E56" s="39" t="s">
        <v>224</v>
      </c>
      <c r="F56" s="10"/>
      <c r="G56" s="10"/>
      <c r="H56" s="10"/>
      <c r="I56" s="10"/>
    </row>
    <row r="57" spans="1:9" s="21" customFormat="1" x14ac:dyDescent="0.25">
      <c r="A57" s="35">
        <f>A55+4</f>
        <v>39937</v>
      </c>
      <c r="B57" s="36">
        <v>3</v>
      </c>
      <c r="C57" s="37">
        <v>236975</v>
      </c>
      <c r="D57" s="38">
        <v>103.34</v>
      </c>
      <c r="E57" s="39"/>
      <c r="F57" s="10"/>
      <c r="G57" s="10"/>
      <c r="H57" s="10"/>
      <c r="I57" s="10"/>
    </row>
    <row r="58" spans="1:9" s="21" customFormat="1" x14ac:dyDescent="0.25">
      <c r="A58" s="35">
        <f>A57+1</f>
        <v>39938</v>
      </c>
      <c r="B58" s="36">
        <v>4</v>
      </c>
      <c r="C58" s="37">
        <v>4751198</v>
      </c>
      <c r="D58" s="38">
        <v>106.48</v>
      </c>
      <c r="E58" s="39"/>
      <c r="F58" s="10"/>
      <c r="G58" s="10"/>
      <c r="H58" s="10"/>
      <c r="I58" s="10"/>
    </row>
    <row r="59" spans="1:9" s="21" customFormat="1" x14ac:dyDescent="0.25">
      <c r="A59" s="35">
        <f>A58+1</f>
        <v>39939</v>
      </c>
      <c r="B59" s="36">
        <v>4</v>
      </c>
      <c r="C59" s="37">
        <v>171523</v>
      </c>
      <c r="D59" s="38">
        <v>113.44</v>
      </c>
      <c r="E59" s="39"/>
      <c r="F59" s="10"/>
      <c r="G59" s="10"/>
      <c r="H59" s="10"/>
      <c r="I59" s="10"/>
    </row>
    <row r="60" spans="1:9" s="21" customFormat="1" x14ac:dyDescent="0.25">
      <c r="A60" s="35">
        <f>A59+1</f>
        <v>39940</v>
      </c>
      <c r="B60" s="36">
        <v>4.2</v>
      </c>
      <c r="C60" s="37">
        <v>532708</v>
      </c>
      <c r="D60" s="38">
        <v>122.14</v>
      </c>
      <c r="E60" s="39"/>
      <c r="F60" s="10"/>
      <c r="G60" s="10"/>
      <c r="H60" s="10"/>
      <c r="I60" s="10"/>
    </row>
    <row r="61" spans="1:9" s="21" customFormat="1" x14ac:dyDescent="0.25">
      <c r="A61" s="35">
        <f>A60+1</f>
        <v>39941</v>
      </c>
      <c r="B61" s="36">
        <v>4</v>
      </c>
      <c r="C61" s="37">
        <v>7500</v>
      </c>
      <c r="D61" s="38">
        <v>128.80000000000001</v>
      </c>
      <c r="E61" s="39"/>
      <c r="F61" s="10"/>
      <c r="G61" s="10"/>
      <c r="H61" s="10"/>
      <c r="I61" s="10"/>
    </row>
    <row r="62" spans="1:9" s="21" customFormat="1" x14ac:dyDescent="0.25">
      <c r="A62" s="35">
        <f>A60+4</f>
        <v>39944</v>
      </c>
      <c r="B62" s="36">
        <v>4</v>
      </c>
      <c r="C62" s="37">
        <v>10099</v>
      </c>
      <c r="D62" s="38">
        <v>135.38999999999999</v>
      </c>
      <c r="E62" s="39"/>
      <c r="F62" s="10"/>
      <c r="G62" s="10"/>
      <c r="H62" s="10"/>
      <c r="I62" s="10"/>
    </row>
    <row r="63" spans="1:9" s="21" customFormat="1" x14ac:dyDescent="0.25">
      <c r="A63" s="35">
        <f>A62+1</f>
        <v>39945</v>
      </c>
      <c r="B63" s="36">
        <v>4</v>
      </c>
      <c r="C63" s="37">
        <v>632536</v>
      </c>
      <c r="D63" s="38">
        <v>137.62</v>
      </c>
      <c r="E63" s="39"/>
      <c r="F63" s="10"/>
      <c r="G63" s="10"/>
      <c r="H63" s="10"/>
      <c r="I63" s="10"/>
    </row>
    <row r="64" spans="1:9" s="21" customFormat="1" x14ac:dyDescent="0.25">
      <c r="A64" s="35">
        <f>A63+1</f>
        <v>39946</v>
      </c>
      <c r="B64" s="36">
        <v>5.0999999999999996</v>
      </c>
      <c r="C64" s="37">
        <v>200600</v>
      </c>
      <c r="D64" s="38">
        <v>135.85</v>
      </c>
      <c r="E64" s="39"/>
      <c r="F64" s="10"/>
      <c r="G64" s="10"/>
      <c r="H64" s="10"/>
      <c r="I64" s="10"/>
    </row>
    <row r="65" spans="1:9" s="21" customFormat="1" x14ac:dyDescent="0.25">
      <c r="A65" s="35">
        <f>A64+1</f>
        <v>39947</v>
      </c>
      <c r="B65" s="36">
        <v>5.0999999999999996</v>
      </c>
      <c r="C65" s="37">
        <v>804009</v>
      </c>
      <c r="D65" s="38">
        <v>137.91999999999999</v>
      </c>
      <c r="E65" s="39"/>
      <c r="F65" s="10"/>
      <c r="G65" s="10"/>
      <c r="H65" s="10"/>
      <c r="I65" s="10"/>
    </row>
    <row r="66" spans="1:9" s="21" customFormat="1" x14ac:dyDescent="0.25">
      <c r="A66" s="35">
        <f>A65+1</f>
        <v>39948</v>
      </c>
      <c r="B66" s="36">
        <v>4.5</v>
      </c>
      <c r="C66" s="37">
        <v>16564</v>
      </c>
      <c r="D66" s="38">
        <v>134.34</v>
      </c>
      <c r="E66" s="39"/>
      <c r="F66" s="10"/>
      <c r="G66" s="10"/>
      <c r="H66" s="10"/>
      <c r="I66" s="10"/>
    </row>
    <row r="67" spans="1:9" s="21" customFormat="1" x14ac:dyDescent="0.25">
      <c r="A67" s="35">
        <f>A65+4</f>
        <v>39951</v>
      </c>
      <c r="B67" s="36">
        <v>5</v>
      </c>
      <c r="C67" s="37">
        <v>53960</v>
      </c>
      <c r="D67" s="38">
        <v>133.19999999999999</v>
      </c>
      <c r="E67" s="39"/>
      <c r="F67" s="10"/>
      <c r="G67" s="10"/>
      <c r="H67" s="10"/>
      <c r="I67" s="10"/>
    </row>
    <row r="68" spans="1:9" s="21" customFormat="1" x14ac:dyDescent="0.25">
      <c r="A68" s="35">
        <f>A67+1</f>
        <v>39952</v>
      </c>
      <c r="B68" s="36">
        <v>4.5</v>
      </c>
      <c r="C68" s="37">
        <v>21000</v>
      </c>
      <c r="D68" s="38">
        <v>135.22999999999999</v>
      </c>
      <c r="E68" s="39"/>
      <c r="F68" s="10"/>
      <c r="G68" s="10"/>
      <c r="H68" s="10"/>
      <c r="I68" s="10"/>
    </row>
    <row r="69" spans="1:9" s="21" customFormat="1" x14ac:dyDescent="0.25">
      <c r="A69" s="35">
        <f>A68+1</f>
        <v>39953</v>
      </c>
      <c r="B69" s="36">
        <v>4.9000000000000004</v>
      </c>
      <c r="C69" s="37">
        <v>29896</v>
      </c>
      <c r="D69" s="38">
        <v>137.99</v>
      </c>
      <c r="E69" s="39"/>
      <c r="F69" s="10"/>
      <c r="G69" s="10"/>
      <c r="H69" s="10"/>
      <c r="I69" s="10"/>
    </row>
    <row r="70" spans="1:9" s="21" customFormat="1" x14ac:dyDescent="0.25">
      <c r="A70" s="35">
        <f>A69+1</f>
        <v>39954</v>
      </c>
      <c r="B70" s="36">
        <v>5</v>
      </c>
      <c r="C70" s="37">
        <v>500000</v>
      </c>
      <c r="D70" s="38">
        <v>140.16</v>
      </c>
      <c r="E70" s="39"/>
      <c r="F70" s="10"/>
      <c r="G70" s="10"/>
      <c r="H70" s="10"/>
      <c r="I70" s="10"/>
    </row>
    <row r="71" spans="1:9" s="21" customFormat="1" x14ac:dyDescent="0.25">
      <c r="A71" s="35">
        <f>A70+1</f>
        <v>39955</v>
      </c>
      <c r="B71" s="36">
        <v>5</v>
      </c>
      <c r="C71" s="37">
        <v>0</v>
      </c>
      <c r="D71" s="38">
        <v>140.13999999999999</v>
      </c>
      <c r="E71" s="39"/>
      <c r="F71" s="10"/>
      <c r="G71" s="10"/>
      <c r="H71" s="10"/>
      <c r="I71" s="10"/>
    </row>
    <row r="72" spans="1:9" s="21" customFormat="1" x14ac:dyDescent="0.25">
      <c r="A72" s="35">
        <f>A70+4</f>
        <v>39958</v>
      </c>
      <c r="B72" s="36">
        <v>5</v>
      </c>
      <c r="C72" s="37">
        <v>0</v>
      </c>
      <c r="D72" s="38">
        <v>140.13999999999999</v>
      </c>
      <c r="E72" s="39" t="s">
        <v>218</v>
      </c>
      <c r="F72" s="10"/>
      <c r="G72" s="10"/>
      <c r="H72" s="10"/>
      <c r="I72" s="10"/>
    </row>
    <row r="73" spans="1:9" s="21" customFormat="1" x14ac:dyDescent="0.25">
      <c r="A73" s="35">
        <f>A72+1</f>
        <v>39959</v>
      </c>
      <c r="B73" s="36">
        <v>5</v>
      </c>
      <c r="C73" s="37">
        <v>186391</v>
      </c>
      <c r="D73" s="38">
        <v>141.59</v>
      </c>
      <c r="E73" s="39"/>
      <c r="F73" s="10"/>
      <c r="G73" s="10"/>
      <c r="H73" s="10"/>
      <c r="I73" s="10"/>
    </row>
    <row r="74" spans="1:9" s="21" customFormat="1" x14ac:dyDescent="0.25">
      <c r="A74" s="35">
        <f>A73+1</f>
        <v>39960</v>
      </c>
      <c r="B74" s="36">
        <v>5.0999999999999996</v>
      </c>
      <c r="C74" s="37">
        <v>746000</v>
      </c>
      <c r="D74" s="38">
        <v>141.46</v>
      </c>
      <c r="E74" s="39"/>
      <c r="F74" s="10"/>
      <c r="G74" s="10"/>
      <c r="H74" s="10"/>
      <c r="I74" s="10"/>
    </row>
    <row r="75" spans="1:9" s="21" customFormat="1" x14ac:dyDescent="0.25">
      <c r="A75" s="35">
        <f>A74+1</f>
        <v>39961</v>
      </c>
      <c r="B75" s="36">
        <v>5.2</v>
      </c>
      <c r="C75" s="37">
        <v>500000</v>
      </c>
      <c r="D75" s="38">
        <v>139.34</v>
      </c>
      <c r="E75" s="39"/>
      <c r="F75" s="10"/>
      <c r="G75" s="10"/>
      <c r="H75" s="10"/>
      <c r="I75" s="10"/>
    </row>
    <row r="76" spans="1:9" s="21" customFormat="1" x14ac:dyDescent="0.25">
      <c r="A76" s="35">
        <f>A75+1</f>
        <v>39962</v>
      </c>
      <c r="B76" s="36">
        <v>5</v>
      </c>
      <c r="C76" s="37">
        <v>594649</v>
      </c>
      <c r="D76" s="38">
        <v>139.53</v>
      </c>
      <c r="E76" s="39"/>
      <c r="F76" s="10"/>
      <c r="G76" s="10"/>
      <c r="H76" s="10"/>
      <c r="I76" s="10"/>
    </row>
    <row r="77" spans="1:9" s="21" customFormat="1" x14ac:dyDescent="0.25">
      <c r="A77" s="35">
        <f>A75+4</f>
        <v>39965</v>
      </c>
      <c r="B77" s="36">
        <v>5</v>
      </c>
      <c r="C77" s="37">
        <v>9611</v>
      </c>
      <c r="D77" s="38">
        <v>138.82</v>
      </c>
      <c r="E77" s="39"/>
      <c r="F77" s="10"/>
      <c r="G77" s="10"/>
      <c r="H77" s="10"/>
      <c r="I77" s="10"/>
    </row>
    <row r="78" spans="1:9" s="21" customFormat="1" x14ac:dyDescent="0.25">
      <c r="A78" s="35">
        <f>A77+1</f>
        <v>39966</v>
      </c>
      <c r="B78" s="36">
        <v>5</v>
      </c>
      <c r="C78" s="37">
        <v>640685</v>
      </c>
      <c r="D78" s="38">
        <v>139.05000000000001</v>
      </c>
      <c r="E78" s="39"/>
      <c r="F78" s="10"/>
      <c r="G78" s="10"/>
      <c r="H78" s="10"/>
      <c r="I78" s="10"/>
    </row>
    <row r="79" spans="1:9" s="21" customFormat="1" x14ac:dyDescent="0.25">
      <c r="A79" s="35">
        <f>A78+1</f>
        <v>39967</v>
      </c>
      <c r="B79" s="36">
        <v>5</v>
      </c>
      <c r="C79" s="37">
        <v>12586</v>
      </c>
      <c r="D79" s="38">
        <v>138.13999999999999</v>
      </c>
      <c r="E79" s="39"/>
      <c r="F79" s="10"/>
      <c r="G79" s="10"/>
      <c r="H79" s="10"/>
      <c r="I79" s="10"/>
    </row>
    <row r="80" spans="1:9" s="21" customFormat="1" x14ac:dyDescent="0.25">
      <c r="A80" s="35">
        <f>A79+1</f>
        <v>39968</v>
      </c>
      <c r="B80" s="36">
        <v>4.5</v>
      </c>
      <c r="C80" s="37">
        <v>21000</v>
      </c>
      <c r="D80" s="38">
        <v>138.53</v>
      </c>
      <c r="E80" s="39"/>
      <c r="F80" s="10"/>
      <c r="G80" s="10"/>
      <c r="H80" s="10"/>
      <c r="I80" s="10"/>
    </row>
    <row r="81" spans="1:9" s="21" customFormat="1" x14ac:dyDescent="0.25">
      <c r="A81" s="35">
        <f>A80+1</f>
        <v>39969</v>
      </c>
      <c r="B81" s="36">
        <v>4.2</v>
      </c>
      <c r="C81" s="37">
        <v>9167</v>
      </c>
      <c r="D81" s="38">
        <v>142.43</v>
      </c>
      <c r="E81" s="39"/>
      <c r="F81" s="10"/>
      <c r="G81" s="10"/>
      <c r="H81" s="10"/>
      <c r="I81" s="10"/>
    </row>
    <row r="82" spans="1:9" s="21" customFormat="1" x14ac:dyDescent="0.25">
      <c r="A82" s="35">
        <f>A80+4</f>
        <v>39972</v>
      </c>
      <c r="B82" s="36">
        <v>4</v>
      </c>
      <c r="C82" s="37">
        <v>239374</v>
      </c>
      <c r="D82" s="38">
        <v>142.57</v>
      </c>
      <c r="E82" s="39"/>
      <c r="F82" s="10"/>
      <c r="G82" s="10"/>
      <c r="H82" s="10"/>
      <c r="I82" s="10"/>
    </row>
    <row r="83" spans="1:9" s="21" customFormat="1" x14ac:dyDescent="0.25">
      <c r="A83" s="35">
        <f>A82+1</f>
        <v>39973</v>
      </c>
      <c r="B83" s="36">
        <v>4.5</v>
      </c>
      <c r="C83" s="37">
        <v>58103</v>
      </c>
      <c r="D83" s="38">
        <v>142.22</v>
      </c>
      <c r="E83" s="39"/>
      <c r="F83" s="10"/>
      <c r="G83" s="10"/>
      <c r="H83" s="10"/>
      <c r="I83" s="10"/>
    </row>
    <row r="84" spans="1:9" s="21" customFormat="1" x14ac:dyDescent="0.25">
      <c r="A84" s="35">
        <f>A83+1</f>
        <v>39974</v>
      </c>
      <c r="B84" s="36">
        <v>4.5</v>
      </c>
      <c r="C84" s="37">
        <v>56307</v>
      </c>
      <c r="D84" s="38">
        <v>142.30000000000001</v>
      </c>
      <c r="E84" s="39"/>
      <c r="F84" s="10"/>
      <c r="G84" s="10"/>
      <c r="H84" s="10"/>
      <c r="I84" s="10"/>
    </row>
    <row r="85" spans="1:9" s="21" customFormat="1" x14ac:dyDescent="0.25">
      <c r="A85" s="35">
        <f>A84+1</f>
        <v>39975</v>
      </c>
      <c r="B85" s="36">
        <v>4.7</v>
      </c>
      <c r="C85" s="37">
        <v>112204</v>
      </c>
      <c r="D85" s="38">
        <v>141.77000000000001</v>
      </c>
      <c r="E85" s="39"/>
      <c r="F85" s="10"/>
      <c r="G85" s="10"/>
      <c r="H85" s="10"/>
      <c r="I85" s="10"/>
    </row>
    <row r="86" spans="1:9" s="21" customFormat="1" x14ac:dyDescent="0.25">
      <c r="A86" s="35">
        <f>A85+1</f>
        <v>39976</v>
      </c>
      <c r="B86" s="36">
        <v>4.5</v>
      </c>
      <c r="C86" s="37">
        <v>41022</v>
      </c>
      <c r="D86" s="38">
        <v>143.46</v>
      </c>
      <c r="E86" s="39"/>
      <c r="F86" s="10"/>
      <c r="G86" s="10"/>
      <c r="H86" s="10"/>
      <c r="I86" s="10"/>
    </row>
    <row r="87" spans="1:9" s="21" customFormat="1" x14ac:dyDescent="0.25">
      <c r="A87" s="35">
        <f>A85+4</f>
        <v>39979</v>
      </c>
      <c r="B87" s="36">
        <v>4</v>
      </c>
      <c r="C87" s="37">
        <v>20800</v>
      </c>
      <c r="D87" s="38">
        <v>141.96</v>
      </c>
      <c r="E87" s="39"/>
      <c r="F87" s="10"/>
      <c r="G87" s="10"/>
      <c r="H87" s="10"/>
      <c r="I87" s="10"/>
    </row>
    <row r="88" spans="1:9" s="21" customFormat="1" x14ac:dyDescent="0.25">
      <c r="A88" s="35">
        <f>A87+1</f>
        <v>39980</v>
      </c>
      <c r="B88" s="36">
        <v>3.5</v>
      </c>
      <c r="C88" s="37">
        <v>194765</v>
      </c>
      <c r="D88" s="38">
        <v>142.97999999999999</v>
      </c>
      <c r="E88" s="39"/>
      <c r="F88" s="10"/>
      <c r="G88" s="10"/>
      <c r="H88" s="10"/>
      <c r="I88" s="10"/>
    </row>
    <row r="89" spans="1:9" s="21" customFormat="1" x14ac:dyDescent="0.25">
      <c r="A89" s="35">
        <f>A88+1</f>
        <v>39981</v>
      </c>
      <c r="B89" s="36">
        <v>4</v>
      </c>
      <c r="C89" s="37">
        <v>23339</v>
      </c>
      <c r="D89" s="38">
        <v>143.29</v>
      </c>
      <c r="E89" s="39"/>
      <c r="F89" s="10"/>
      <c r="G89" s="10"/>
      <c r="H89" s="10"/>
      <c r="I89" s="10"/>
    </row>
    <row r="90" spans="1:9" s="21" customFormat="1" x14ac:dyDescent="0.25">
      <c r="A90" s="35">
        <f>A89+1</f>
        <v>39982</v>
      </c>
      <c r="B90" s="36">
        <v>5</v>
      </c>
      <c r="C90" s="37">
        <v>2079959</v>
      </c>
      <c r="D90" s="38">
        <v>142.1</v>
      </c>
      <c r="E90" s="39"/>
      <c r="F90" s="10"/>
      <c r="G90" s="10"/>
      <c r="H90" s="10"/>
      <c r="I90" s="10"/>
    </row>
    <row r="91" spans="1:9" s="21" customFormat="1" x14ac:dyDescent="0.25">
      <c r="A91" s="35">
        <f>A90+1</f>
        <v>39983</v>
      </c>
      <c r="B91" s="36">
        <v>5</v>
      </c>
      <c r="C91" s="37">
        <v>801370</v>
      </c>
      <c r="D91" s="38">
        <v>146.33000000000001</v>
      </c>
      <c r="E91" s="39"/>
      <c r="F91" s="10"/>
      <c r="G91" s="10"/>
      <c r="H91" s="10"/>
      <c r="I91" s="10"/>
    </row>
    <row r="92" spans="1:9" s="21" customFormat="1" x14ac:dyDescent="0.25">
      <c r="A92" s="35">
        <f>A90+4</f>
        <v>39986</v>
      </c>
      <c r="B92" s="36">
        <v>5.5</v>
      </c>
      <c r="C92" s="37">
        <v>1363362</v>
      </c>
      <c r="D92" s="38">
        <v>148.37</v>
      </c>
      <c r="E92" s="39"/>
      <c r="F92" s="10"/>
      <c r="G92" s="10"/>
      <c r="H92" s="10"/>
      <c r="I92" s="10"/>
    </row>
    <row r="93" spans="1:9" s="21" customFormat="1" x14ac:dyDescent="0.25">
      <c r="A93" s="35">
        <f>A92+1</f>
        <v>39987</v>
      </c>
      <c r="B93" s="36">
        <v>6</v>
      </c>
      <c r="C93" s="37">
        <v>2357031</v>
      </c>
      <c r="D93" s="38">
        <v>148.21</v>
      </c>
      <c r="E93" s="39"/>
      <c r="F93" s="10"/>
      <c r="G93" s="10"/>
      <c r="H93" s="10"/>
      <c r="I93" s="10"/>
    </row>
    <row r="94" spans="1:9" s="21" customFormat="1" x14ac:dyDescent="0.25">
      <c r="A94" s="35">
        <f>A93+1</f>
        <v>39988</v>
      </c>
      <c r="B94" s="36">
        <v>5.5</v>
      </c>
      <c r="C94" s="37">
        <v>129473</v>
      </c>
      <c r="D94" s="38">
        <v>148.99</v>
      </c>
      <c r="E94" s="39"/>
      <c r="F94" s="10"/>
      <c r="G94" s="10"/>
      <c r="H94" s="10"/>
      <c r="I94" s="10"/>
    </row>
    <row r="95" spans="1:9" s="21" customFormat="1" x14ac:dyDescent="0.25">
      <c r="A95" s="35">
        <f>A94+1</f>
        <v>39989</v>
      </c>
      <c r="B95" s="36">
        <v>5</v>
      </c>
      <c r="C95" s="37">
        <v>129486</v>
      </c>
      <c r="D95" s="38">
        <v>148.99</v>
      </c>
      <c r="E95" s="39"/>
      <c r="F95" s="10"/>
      <c r="G95" s="10"/>
      <c r="H95" s="10"/>
      <c r="I95" s="10"/>
    </row>
    <row r="96" spans="1:9" s="21" customFormat="1" x14ac:dyDescent="0.25">
      <c r="A96" s="35">
        <f>A95+1</f>
        <v>39990</v>
      </c>
      <c r="B96" s="36">
        <v>5.2</v>
      </c>
      <c r="C96" s="37">
        <v>550000</v>
      </c>
      <c r="D96" s="38">
        <v>151.66</v>
      </c>
      <c r="E96" s="39"/>
      <c r="F96" s="10"/>
      <c r="G96" s="10"/>
      <c r="H96" s="10"/>
      <c r="I96" s="10"/>
    </row>
    <row r="97" spans="1:9" s="21" customFormat="1" x14ac:dyDescent="0.25">
      <c r="A97" s="35">
        <f>A95+4</f>
        <v>39993</v>
      </c>
      <c r="B97" s="36">
        <v>5.5</v>
      </c>
      <c r="C97" s="37">
        <v>0</v>
      </c>
      <c r="D97" s="38">
        <v>152.4</v>
      </c>
      <c r="E97" s="39"/>
      <c r="F97" s="10"/>
      <c r="G97" s="10"/>
      <c r="H97" s="10"/>
      <c r="I97" s="10"/>
    </row>
    <row r="98" spans="1:9" s="21" customFormat="1" x14ac:dyDescent="0.25">
      <c r="A98" s="35">
        <f>A97+1</f>
        <v>39994</v>
      </c>
      <c r="B98" s="36">
        <v>6.3</v>
      </c>
      <c r="C98" s="37">
        <v>520007</v>
      </c>
      <c r="D98" s="38">
        <v>154.41999999999999</v>
      </c>
      <c r="E98" s="39"/>
      <c r="F98" s="10"/>
      <c r="G98" s="10"/>
      <c r="H98" s="10"/>
      <c r="I98" s="10"/>
    </row>
    <row r="99" spans="1:9" s="21" customFormat="1" x14ac:dyDescent="0.25">
      <c r="A99" s="35">
        <f>A98+1</f>
        <v>39995</v>
      </c>
      <c r="B99" s="36">
        <v>7</v>
      </c>
      <c r="C99" s="37">
        <v>1228700</v>
      </c>
      <c r="D99" s="38">
        <v>151.56</v>
      </c>
      <c r="E99" s="39"/>
      <c r="F99" s="10"/>
      <c r="G99" s="10"/>
      <c r="H99" s="10"/>
      <c r="I99" s="10"/>
    </row>
    <row r="100" spans="1:9" s="21" customFormat="1" x14ac:dyDescent="0.25">
      <c r="A100" s="35">
        <f>A99+1</f>
        <v>39996</v>
      </c>
      <c r="B100" s="36">
        <v>7</v>
      </c>
      <c r="C100" s="37">
        <v>966426</v>
      </c>
      <c r="D100" s="38">
        <v>152.12</v>
      </c>
      <c r="E100" s="39"/>
      <c r="F100" s="10"/>
      <c r="G100" s="10"/>
      <c r="H100" s="10"/>
      <c r="I100" s="10"/>
    </row>
    <row r="101" spans="1:9" s="21" customFormat="1" x14ac:dyDescent="0.25">
      <c r="A101" s="35">
        <f>A100+1</f>
        <v>39997</v>
      </c>
      <c r="B101" s="36">
        <v>7</v>
      </c>
      <c r="C101" s="37">
        <v>1350</v>
      </c>
      <c r="D101" s="38">
        <v>152.04</v>
      </c>
      <c r="E101" s="39"/>
      <c r="F101" s="10"/>
      <c r="G101" s="10"/>
      <c r="H101" s="10"/>
      <c r="I101" s="10"/>
    </row>
    <row r="102" spans="1:9" s="21" customFormat="1" x14ac:dyDescent="0.25">
      <c r="A102" s="35">
        <f>A100+4</f>
        <v>40000</v>
      </c>
      <c r="B102" s="36">
        <v>6.9</v>
      </c>
      <c r="C102" s="37">
        <v>282975</v>
      </c>
      <c r="D102" s="38">
        <v>149.77000000000001</v>
      </c>
      <c r="E102" s="39"/>
      <c r="F102" s="10"/>
      <c r="G102" s="10"/>
      <c r="H102" s="10"/>
      <c r="I102" s="10"/>
    </row>
    <row r="103" spans="1:9" s="21" customFormat="1" x14ac:dyDescent="0.25">
      <c r="A103" s="35">
        <f>A102+1</f>
        <v>40001</v>
      </c>
      <c r="B103" s="36">
        <v>7</v>
      </c>
      <c r="C103" s="37">
        <v>0</v>
      </c>
      <c r="D103" s="38">
        <v>147.81</v>
      </c>
      <c r="E103" s="39"/>
      <c r="F103" s="10"/>
      <c r="G103" s="10"/>
      <c r="H103" s="10"/>
      <c r="I103" s="10"/>
    </row>
    <row r="104" spans="1:9" s="21" customFormat="1" x14ac:dyDescent="0.25">
      <c r="A104" s="35">
        <f>A103+1</f>
        <v>40002</v>
      </c>
      <c r="B104" s="36">
        <v>6</v>
      </c>
      <c r="C104" s="37">
        <v>64900</v>
      </c>
      <c r="D104" s="38">
        <v>144.97999999999999</v>
      </c>
      <c r="E104" s="39"/>
      <c r="F104" s="10"/>
      <c r="G104" s="10"/>
      <c r="H104" s="10"/>
      <c r="I104" s="10"/>
    </row>
    <row r="105" spans="1:9" s="21" customFormat="1" x14ac:dyDescent="0.25">
      <c r="A105" s="35">
        <f>A104+1</f>
        <v>40003</v>
      </c>
      <c r="B105" s="36">
        <v>6</v>
      </c>
      <c r="C105" s="37">
        <v>188278</v>
      </c>
      <c r="D105" s="38">
        <v>144.55000000000001</v>
      </c>
      <c r="E105" s="39"/>
      <c r="F105" s="10"/>
      <c r="G105" s="10"/>
      <c r="H105" s="10"/>
      <c r="I105" s="10"/>
    </row>
    <row r="106" spans="1:9" s="21" customFormat="1" x14ac:dyDescent="0.25">
      <c r="A106" s="35">
        <f>A105+1</f>
        <v>40004</v>
      </c>
      <c r="B106" s="36">
        <v>6.5</v>
      </c>
      <c r="C106" s="37">
        <v>294104</v>
      </c>
      <c r="D106" s="38">
        <v>142.66</v>
      </c>
      <c r="E106" s="39"/>
      <c r="F106" s="10"/>
      <c r="G106" s="10"/>
      <c r="H106" s="10"/>
      <c r="I106" s="10"/>
    </row>
    <row r="107" spans="1:9" s="21" customFormat="1" x14ac:dyDescent="0.25">
      <c r="A107" s="35">
        <f>A105+4</f>
        <v>40007</v>
      </c>
      <c r="B107" s="36">
        <v>6.5</v>
      </c>
      <c r="C107" s="37">
        <v>998833</v>
      </c>
      <c r="D107" s="38">
        <v>142.83000000000001</v>
      </c>
      <c r="E107" s="39"/>
      <c r="F107" s="10"/>
      <c r="G107" s="10"/>
      <c r="H107" s="10"/>
      <c r="I107" s="10"/>
    </row>
    <row r="108" spans="1:9" s="21" customFormat="1" x14ac:dyDescent="0.25">
      <c r="A108" s="35">
        <f>A107+1</f>
        <v>40008</v>
      </c>
      <c r="B108" s="36">
        <v>6.5</v>
      </c>
      <c r="C108" s="37">
        <v>25600</v>
      </c>
      <c r="D108" s="38">
        <v>144.4</v>
      </c>
      <c r="E108" s="39"/>
      <c r="F108" s="10"/>
      <c r="G108" s="10"/>
      <c r="H108" s="10"/>
      <c r="I108" s="10"/>
    </row>
    <row r="109" spans="1:9" s="21" customFormat="1" x14ac:dyDescent="0.25">
      <c r="A109" s="35">
        <f>A108+1</f>
        <v>40009</v>
      </c>
      <c r="B109" s="36">
        <v>7</v>
      </c>
      <c r="C109" s="37">
        <v>1146490</v>
      </c>
      <c r="D109" s="38">
        <v>146.97999999999999</v>
      </c>
      <c r="E109" s="39"/>
      <c r="F109" s="10"/>
      <c r="G109" s="10"/>
      <c r="H109" s="10"/>
      <c r="I109" s="10"/>
    </row>
    <row r="110" spans="1:9" s="21" customFormat="1" x14ac:dyDescent="0.25">
      <c r="A110" s="35">
        <f>A109+1</f>
        <v>40010</v>
      </c>
      <c r="B110" s="36">
        <v>7</v>
      </c>
      <c r="C110" s="37">
        <v>88955</v>
      </c>
      <c r="D110" s="38">
        <v>150.28</v>
      </c>
      <c r="E110" s="39"/>
      <c r="F110" s="10"/>
      <c r="G110" s="10"/>
      <c r="H110" s="10"/>
      <c r="I110" s="10"/>
    </row>
    <row r="111" spans="1:9" s="21" customFormat="1" x14ac:dyDescent="0.25">
      <c r="A111" s="35">
        <f>A110+1</f>
        <v>40011</v>
      </c>
      <c r="B111" s="36">
        <v>7</v>
      </c>
      <c r="C111" s="37">
        <v>906758</v>
      </c>
      <c r="D111" s="38">
        <v>152.5</v>
      </c>
      <c r="E111" s="39"/>
      <c r="F111" s="10"/>
      <c r="G111" s="10"/>
      <c r="H111" s="10"/>
      <c r="I111" s="10"/>
    </row>
    <row r="112" spans="1:9" s="21" customFormat="1" x14ac:dyDescent="0.25">
      <c r="A112" s="35">
        <f>A110+4</f>
        <v>40014</v>
      </c>
      <c r="B112" s="36">
        <v>7</v>
      </c>
      <c r="C112" s="37">
        <v>0</v>
      </c>
      <c r="D112" s="38">
        <v>150.91</v>
      </c>
      <c r="E112" s="39"/>
      <c r="F112" s="10"/>
      <c r="G112" s="10"/>
      <c r="H112" s="10"/>
      <c r="I112" s="10"/>
    </row>
    <row r="113" spans="1:9" s="21" customFormat="1" x14ac:dyDescent="0.25">
      <c r="A113" s="35">
        <f>A112+1</f>
        <v>40015</v>
      </c>
      <c r="B113" s="36">
        <v>6.5</v>
      </c>
      <c r="C113" s="37">
        <v>63972</v>
      </c>
      <c r="D113" s="38">
        <v>150</v>
      </c>
      <c r="E113" s="39"/>
      <c r="F113" s="10"/>
      <c r="G113" s="10"/>
      <c r="H113" s="10"/>
      <c r="I113" s="10"/>
    </row>
    <row r="114" spans="1:9" s="21" customFormat="1" x14ac:dyDescent="0.25">
      <c r="A114" s="35">
        <f>A113+1</f>
        <v>40016</v>
      </c>
      <c r="B114" s="36">
        <v>6.5</v>
      </c>
      <c r="C114" s="37">
        <v>668045</v>
      </c>
      <c r="D114" s="38">
        <v>147.07</v>
      </c>
      <c r="E114" s="39"/>
      <c r="F114" s="10"/>
      <c r="G114" s="10"/>
      <c r="H114" s="10"/>
      <c r="I114" s="10"/>
    </row>
    <row r="115" spans="1:9" s="21" customFormat="1" x14ac:dyDescent="0.25">
      <c r="A115" s="35">
        <f>A114+1</f>
        <v>40017</v>
      </c>
      <c r="B115" s="36">
        <v>6.6</v>
      </c>
      <c r="C115" s="37">
        <v>93081</v>
      </c>
      <c r="D115" s="38">
        <v>146.58000000000001</v>
      </c>
      <c r="E115" s="39"/>
      <c r="F115" s="10"/>
      <c r="G115" s="10"/>
      <c r="H115" s="10"/>
      <c r="I115" s="10"/>
    </row>
    <row r="116" spans="1:9" s="21" customFormat="1" x14ac:dyDescent="0.25">
      <c r="A116" s="35">
        <f>A115+1</f>
        <v>40018</v>
      </c>
      <c r="B116" s="36">
        <v>6.5</v>
      </c>
      <c r="C116" s="37">
        <v>1157673</v>
      </c>
      <c r="D116" s="38">
        <v>149.05000000000001</v>
      </c>
      <c r="E116" s="39"/>
      <c r="F116" s="10"/>
      <c r="G116" s="10"/>
      <c r="H116" s="10"/>
      <c r="I116" s="10"/>
    </row>
    <row r="117" spans="1:9" s="21" customFormat="1" x14ac:dyDescent="0.25">
      <c r="A117" s="35">
        <f>A115+4</f>
        <v>40021</v>
      </c>
      <c r="B117" s="36">
        <v>6.5</v>
      </c>
      <c r="C117" s="37">
        <v>1914</v>
      </c>
      <c r="D117" s="38">
        <v>150.88999999999999</v>
      </c>
      <c r="E117" s="39"/>
      <c r="F117" s="10"/>
      <c r="G117" s="10"/>
      <c r="H117" s="10"/>
      <c r="I117" s="10"/>
    </row>
    <row r="118" spans="1:9" s="21" customFormat="1" x14ac:dyDescent="0.25">
      <c r="A118" s="35">
        <f>A117+1</f>
        <v>40022</v>
      </c>
      <c r="B118" s="36">
        <v>6.5</v>
      </c>
      <c r="C118" s="37">
        <v>0</v>
      </c>
      <c r="D118" s="38">
        <v>152.24</v>
      </c>
      <c r="E118" s="39"/>
      <c r="F118" s="10"/>
      <c r="G118" s="10"/>
      <c r="H118" s="10"/>
      <c r="I118" s="10"/>
    </row>
    <row r="119" spans="1:9" s="21" customFormat="1" x14ac:dyDescent="0.25">
      <c r="A119" s="35">
        <f>A118+1</f>
        <v>40023</v>
      </c>
      <c r="B119" s="36">
        <v>6.5</v>
      </c>
      <c r="C119" s="37">
        <v>554820</v>
      </c>
      <c r="D119" s="38">
        <v>152.38999999999999</v>
      </c>
      <c r="E119" s="39"/>
      <c r="F119" s="10"/>
      <c r="G119" s="10"/>
      <c r="H119" s="10"/>
      <c r="I119" s="10"/>
    </row>
    <row r="120" spans="1:9" s="21" customFormat="1" x14ac:dyDescent="0.25">
      <c r="A120" s="35">
        <f>A119+1</f>
        <v>40024</v>
      </c>
      <c r="B120" s="36">
        <v>6.5</v>
      </c>
      <c r="C120" s="37">
        <v>324932</v>
      </c>
      <c r="D120" s="38">
        <v>150.33000000000001</v>
      </c>
      <c r="E120" s="39"/>
      <c r="F120" s="10"/>
      <c r="G120" s="10"/>
      <c r="H120" s="10"/>
      <c r="I120" s="10"/>
    </row>
    <row r="121" spans="1:9" s="21" customFormat="1" x14ac:dyDescent="0.25">
      <c r="A121" s="35">
        <f>A120+1</f>
        <v>40025</v>
      </c>
      <c r="B121" s="36">
        <v>6.5</v>
      </c>
      <c r="C121" s="37">
        <v>1752676</v>
      </c>
      <c r="D121" s="38">
        <v>148.47999999999999</v>
      </c>
      <c r="E121" s="39"/>
      <c r="F121" s="10"/>
      <c r="G121" s="10"/>
      <c r="H121" s="10"/>
      <c r="I121" s="10"/>
    </row>
    <row r="122" spans="1:9" s="21" customFormat="1" x14ac:dyDescent="0.25">
      <c r="A122" s="35">
        <f>A120+4</f>
        <v>40028</v>
      </c>
      <c r="B122" s="36">
        <v>6</v>
      </c>
      <c r="C122" s="37">
        <v>236100</v>
      </c>
      <c r="D122" s="38">
        <v>146.30000000000001</v>
      </c>
      <c r="E122" s="39"/>
      <c r="F122" s="10"/>
      <c r="G122" s="10"/>
      <c r="H122" s="10"/>
      <c r="I122" s="10"/>
    </row>
    <row r="123" spans="1:9" s="21" customFormat="1" x14ac:dyDescent="0.25">
      <c r="A123" s="35">
        <f>A122+1</f>
        <v>40029</v>
      </c>
      <c r="B123" s="36">
        <v>6</v>
      </c>
      <c r="C123" s="37">
        <v>9623</v>
      </c>
      <c r="D123" s="38">
        <v>141.13</v>
      </c>
      <c r="E123" s="39"/>
      <c r="F123" s="10"/>
      <c r="G123" s="10"/>
      <c r="H123" s="10"/>
      <c r="I123" s="10"/>
    </row>
    <row r="124" spans="1:9" s="21" customFormat="1" x14ac:dyDescent="0.25">
      <c r="A124" s="35">
        <f>A123+1</f>
        <v>40030</v>
      </c>
      <c r="B124" s="36">
        <v>6</v>
      </c>
      <c r="C124" s="37">
        <v>282659</v>
      </c>
      <c r="D124" s="38">
        <v>140.77000000000001</v>
      </c>
      <c r="E124" s="39"/>
      <c r="F124" s="10"/>
      <c r="G124" s="10"/>
      <c r="H124" s="10"/>
      <c r="I124" s="10"/>
    </row>
    <row r="125" spans="1:9" s="21" customFormat="1" x14ac:dyDescent="0.25">
      <c r="A125" s="35">
        <f>A124+1</f>
        <v>40031</v>
      </c>
      <c r="B125" s="36">
        <v>5.75</v>
      </c>
      <c r="C125" s="37">
        <v>0</v>
      </c>
      <c r="D125" s="38">
        <v>142.28</v>
      </c>
      <c r="E125" s="39"/>
      <c r="F125" s="10"/>
      <c r="G125" s="10"/>
      <c r="H125" s="10"/>
      <c r="I125" s="10"/>
    </row>
    <row r="126" spans="1:9" s="21" customFormat="1" x14ac:dyDescent="0.25">
      <c r="A126" s="35">
        <f>A125+1</f>
        <v>40032</v>
      </c>
      <c r="B126" s="36">
        <v>5.9</v>
      </c>
      <c r="C126" s="37">
        <v>10590</v>
      </c>
      <c r="D126" s="38">
        <v>144.33000000000001</v>
      </c>
      <c r="E126" s="39"/>
      <c r="F126" s="10"/>
      <c r="G126" s="10"/>
      <c r="H126" s="10"/>
      <c r="I126" s="10"/>
    </row>
    <row r="127" spans="1:9" s="21" customFormat="1" x14ac:dyDescent="0.25">
      <c r="A127" s="35">
        <f>A125+4</f>
        <v>40035</v>
      </c>
      <c r="B127" s="36">
        <v>5.9</v>
      </c>
      <c r="C127" s="37">
        <v>0</v>
      </c>
      <c r="D127" s="38">
        <v>144.33000000000001</v>
      </c>
      <c r="E127" s="39" t="s">
        <v>223</v>
      </c>
      <c r="F127" s="10"/>
      <c r="G127" s="10"/>
      <c r="H127" s="10"/>
      <c r="I127" s="10"/>
    </row>
    <row r="128" spans="1:9" s="21" customFormat="1" x14ac:dyDescent="0.25">
      <c r="A128" s="35">
        <f>A127+1</f>
        <v>40036</v>
      </c>
      <c r="B128" s="36">
        <v>5.9</v>
      </c>
      <c r="C128" s="37">
        <v>0</v>
      </c>
      <c r="D128" s="38">
        <v>144.33000000000001</v>
      </c>
      <c r="E128" s="39" t="s">
        <v>222</v>
      </c>
      <c r="F128" s="10"/>
      <c r="G128" s="10"/>
      <c r="H128" s="10"/>
      <c r="I128" s="10"/>
    </row>
    <row r="129" spans="1:9" s="21" customFormat="1" x14ac:dyDescent="0.25">
      <c r="A129" s="35">
        <f>A128+1</f>
        <v>40037</v>
      </c>
      <c r="B129" s="36">
        <v>5.95</v>
      </c>
      <c r="C129" s="37">
        <v>0</v>
      </c>
      <c r="D129" s="38">
        <v>141.55000000000001</v>
      </c>
      <c r="E129" s="39"/>
      <c r="F129" s="10"/>
      <c r="G129" s="10"/>
      <c r="H129" s="10"/>
      <c r="I129" s="10"/>
    </row>
    <row r="130" spans="1:9" s="21" customFormat="1" x14ac:dyDescent="0.25">
      <c r="A130" s="35">
        <f>A129+1</f>
        <v>40038</v>
      </c>
      <c r="B130" s="36">
        <v>5.9</v>
      </c>
      <c r="C130" s="37">
        <v>0</v>
      </c>
      <c r="D130" s="38">
        <v>140.53</v>
      </c>
      <c r="E130" s="39"/>
      <c r="F130" s="10"/>
      <c r="G130" s="10"/>
      <c r="H130" s="10"/>
      <c r="I130" s="10"/>
    </row>
    <row r="131" spans="1:9" s="21" customFormat="1" x14ac:dyDescent="0.25">
      <c r="A131" s="35">
        <f>A130+1</f>
        <v>40039</v>
      </c>
      <c r="B131" s="36">
        <v>6</v>
      </c>
      <c r="C131" s="37">
        <v>292594</v>
      </c>
      <c r="D131" s="38">
        <v>139.74</v>
      </c>
      <c r="E131" s="39"/>
      <c r="F131" s="10"/>
      <c r="G131" s="10"/>
      <c r="H131" s="10"/>
      <c r="I131" s="10"/>
    </row>
    <row r="132" spans="1:9" s="21" customFormat="1" x14ac:dyDescent="0.25">
      <c r="A132" s="35">
        <f>A130+4</f>
        <v>40042</v>
      </c>
      <c r="B132" s="36">
        <v>5.95</v>
      </c>
      <c r="C132" s="37">
        <v>0</v>
      </c>
      <c r="D132" s="38">
        <v>140.30000000000001</v>
      </c>
      <c r="E132" s="39"/>
      <c r="F132" s="10"/>
      <c r="G132" s="10"/>
      <c r="H132" s="10"/>
      <c r="I132" s="10"/>
    </row>
    <row r="133" spans="1:9" s="21" customFormat="1" x14ac:dyDescent="0.25">
      <c r="A133" s="35">
        <f>A132+1</f>
        <v>40043</v>
      </c>
      <c r="B133" s="36">
        <v>5.8</v>
      </c>
      <c r="C133" s="37">
        <v>19278</v>
      </c>
      <c r="D133" s="38">
        <v>139.81</v>
      </c>
      <c r="E133" s="39"/>
      <c r="F133" s="10"/>
      <c r="G133" s="10"/>
      <c r="H133" s="10"/>
      <c r="I133" s="10"/>
    </row>
    <row r="134" spans="1:9" s="21" customFormat="1" x14ac:dyDescent="0.25">
      <c r="A134" s="35">
        <f>A133+1</f>
        <v>40044</v>
      </c>
      <c r="B134" s="36">
        <v>6</v>
      </c>
      <c r="C134" s="37">
        <v>272292</v>
      </c>
      <c r="D134" s="38">
        <v>138.87</v>
      </c>
      <c r="E134" s="39"/>
      <c r="F134" s="10"/>
      <c r="G134" s="10"/>
      <c r="H134" s="10"/>
      <c r="I134" s="10"/>
    </row>
    <row r="135" spans="1:9" s="21" customFormat="1" x14ac:dyDescent="0.25">
      <c r="A135" s="35">
        <f>A134+1</f>
        <v>40045</v>
      </c>
      <c r="B135" s="36">
        <v>6</v>
      </c>
      <c r="C135" s="37">
        <v>1017000</v>
      </c>
      <c r="D135" s="38">
        <v>138.01</v>
      </c>
      <c r="E135" s="39"/>
      <c r="F135" s="10"/>
      <c r="G135" s="10"/>
      <c r="H135" s="10"/>
      <c r="I135" s="10"/>
    </row>
    <row r="136" spans="1:9" s="21" customFormat="1" x14ac:dyDescent="0.25">
      <c r="A136" s="35">
        <f>A135+1</f>
        <v>40046</v>
      </c>
      <c r="B136" s="36">
        <v>5.65</v>
      </c>
      <c r="C136" s="37">
        <v>0</v>
      </c>
      <c r="D136" s="38">
        <v>137.88999999999999</v>
      </c>
      <c r="E136" s="39"/>
      <c r="F136" s="10"/>
      <c r="G136" s="10"/>
      <c r="H136" s="10"/>
      <c r="I136" s="10"/>
    </row>
    <row r="137" spans="1:9" s="21" customFormat="1" x14ac:dyDescent="0.25">
      <c r="A137" s="35">
        <f>A135+4</f>
        <v>40049</v>
      </c>
      <c r="B137" s="36">
        <v>5.5</v>
      </c>
      <c r="C137" s="37">
        <v>99661</v>
      </c>
      <c r="D137" s="38">
        <v>137.77000000000001</v>
      </c>
      <c r="E137" s="39"/>
      <c r="F137" s="10"/>
      <c r="G137" s="10"/>
      <c r="H137" s="10"/>
      <c r="I137" s="10"/>
    </row>
    <row r="138" spans="1:9" s="21" customFormat="1" x14ac:dyDescent="0.25">
      <c r="A138" s="35">
        <f>A137+1</f>
        <v>40050</v>
      </c>
      <c r="B138" s="36">
        <v>6</v>
      </c>
      <c r="C138" s="37">
        <v>975534</v>
      </c>
      <c r="D138" s="38">
        <v>138</v>
      </c>
      <c r="E138" s="39"/>
      <c r="F138" s="10"/>
      <c r="G138" s="10"/>
      <c r="H138" s="10"/>
      <c r="I138" s="10"/>
    </row>
    <row r="139" spans="1:9" s="21" customFormat="1" x14ac:dyDescent="0.25">
      <c r="A139" s="35">
        <f>A138+1</f>
        <v>40051</v>
      </c>
      <c r="B139" s="36">
        <v>6.21</v>
      </c>
      <c r="C139" s="37">
        <v>2773097</v>
      </c>
      <c r="D139" s="38">
        <v>136.85</v>
      </c>
      <c r="E139" s="39"/>
      <c r="F139" s="10"/>
      <c r="G139" s="10"/>
      <c r="H139" s="10"/>
      <c r="I139" s="10"/>
    </row>
    <row r="140" spans="1:9" s="21" customFormat="1" x14ac:dyDescent="0.25">
      <c r="A140" s="35">
        <f>A139+1</f>
        <v>40052</v>
      </c>
      <c r="B140" s="36">
        <v>6.7</v>
      </c>
      <c r="C140" s="37">
        <v>6095</v>
      </c>
      <c r="D140" s="38">
        <v>137.33000000000001</v>
      </c>
      <c r="E140" s="39"/>
      <c r="F140" s="10"/>
      <c r="G140" s="10"/>
      <c r="H140" s="10"/>
      <c r="I140" s="10"/>
    </row>
    <row r="141" spans="1:9" s="21" customFormat="1" x14ac:dyDescent="0.25">
      <c r="A141" s="35">
        <f>A140+1</f>
        <v>40053</v>
      </c>
      <c r="B141" s="36">
        <v>7.1</v>
      </c>
      <c r="C141" s="37">
        <v>244751</v>
      </c>
      <c r="D141" s="38">
        <v>136.58000000000001</v>
      </c>
      <c r="E141" s="39"/>
      <c r="F141" s="10"/>
      <c r="G141" s="10"/>
      <c r="H141" s="10"/>
      <c r="I141" s="10"/>
    </row>
    <row r="142" spans="1:9" s="21" customFormat="1" x14ac:dyDescent="0.25">
      <c r="A142" s="35">
        <f>A140+4</f>
        <v>40056</v>
      </c>
      <c r="B142" s="36">
        <v>7.1</v>
      </c>
      <c r="C142" s="37">
        <v>446160</v>
      </c>
      <c r="D142" s="38">
        <v>137.06</v>
      </c>
      <c r="E142" s="39"/>
      <c r="F142" s="10"/>
      <c r="G142" s="10"/>
      <c r="H142" s="10"/>
      <c r="I142" s="10"/>
    </row>
    <row r="143" spans="1:9" s="21" customFormat="1" x14ac:dyDescent="0.25">
      <c r="A143" s="35">
        <f>A142+1</f>
        <v>40057</v>
      </c>
      <c r="B143" s="36">
        <v>6.91</v>
      </c>
      <c r="C143" s="37">
        <v>91673</v>
      </c>
      <c r="D143" s="38">
        <v>136.02000000000001</v>
      </c>
      <c r="E143" s="39"/>
      <c r="F143" s="10"/>
      <c r="G143" s="10"/>
      <c r="H143" s="10"/>
      <c r="I143" s="10"/>
    </row>
    <row r="144" spans="1:9" s="21" customFormat="1" x14ac:dyDescent="0.25">
      <c r="A144" s="35">
        <f>A143+1</f>
        <v>40058</v>
      </c>
      <c r="B144" s="36">
        <v>6.99</v>
      </c>
      <c r="C144" s="37">
        <v>400500</v>
      </c>
      <c r="D144" s="38">
        <v>136.58000000000001</v>
      </c>
      <c r="E144" s="39"/>
      <c r="F144" s="10"/>
      <c r="G144" s="10"/>
      <c r="H144" s="10"/>
      <c r="I144" s="10"/>
    </row>
    <row r="145" spans="1:9" s="21" customFormat="1" x14ac:dyDescent="0.25">
      <c r="A145" s="35">
        <f>A144+1</f>
        <v>40059</v>
      </c>
      <c r="B145" s="36">
        <v>6</v>
      </c>
      <c r="C145" s="37">
        <v>0</v>
      </c>
      <c r="D145" s="38">
        <v>136.03</v>
      </c>
      <c r="E145" s="39"/>
      <c r="F145" s="10"/>
      <c r="G145" s="10"/>
      <c r="H145" s="10"/>
      <c r="I145" s="10"/>
    </row>
    <row r="146" spans="1:9" s="21" customFormat="1" x14ac:dyDescent="0.25">
      <c r="A146" s="35">
        <f>A145+1</f>
        <v>40060</v>
      </c>
      <c r="B146" s="36">
        <v>6.8</v>
      </c>
      <c r="C146" s="37">
        <v>453505</v>
      </c>
      <c r="D146" s="38">
        <v>134.81</v>
      </c>
      <c r="E146" s="39"/>
      <c r="F146" s="10"/>
      <c r="G146" s="10"/>
      <c r="H146" s="10"/>
      <c r="I146" s="10"/>
    </row>
    <row r="147" spans="1:9" s="21" customFormat="1" x14ac:dyDescent="0.25">
      <c r="A147" s="35">
        <f>A145+4</f>
        <v>40063</v>
      </c>
      <c r="B147" s="36">
        <v>7</v>
      </c>
      <c r="C147" s="37">
        <v>1329590</v>
      </c>
      <c r="D147" s="38">
        <v>133.41</v>
      </c>
      <c r="E147" s="39"/>
      <c r="F147" s="10"/>
      <c r="G147" s="10"/>
      <c r="H147" s="10"/>
      <c r="I147" s="10"/>
    </row>
    <row r="148" spans="1:9" s="21" customFormat="1" x14ac:dyDescent="0.25">
      <c r="A148" s="35">
        <f>A147+1</f>
        <v>40064</v>
      </c>
      <c r="B148" s="36">
        <v>7</v>
      </c>
      <c r="C148" s="37">
        <v>83409</v>
      </c>
      <c r="D148" s="38">
        <v>131</v>
      </c>
      <c r="E148" s="39"/>
      <c r="F148" s="10"/>
      <c r="G148" s="10"/>
      <c r="H148" s="10"/>
      <c r="I148" s="10"/>
    </row>
    <row r="149" spans="1:9" s="21" customFormat="1" x14ac:dyDescent="0.25">
      <c r="A149" s="35">
        <f>A148+1</f>
        <v>40065</v>
      </c>
      <c r="B149" s="36">
        <v>6.95</v>
      </c>
      <c r="C149" s="37">
        <v>0</v>
      </c>
      <c r="D149" s="38">
        <v>130.86000000000001</v>
      </c>
      <c r="E149" s="39"/>
      <c r="F149" s="10"/>
      <c r="G149" s="10"/>
      <c r="H149" s="10"/>
      <c r="I149" s="10"/>
    </row>
    <row r="150" spans="1:9" s="21" customFormat="1" x14ac:dyDescent="0.25">
      <c r="A150" s="35">
        <f>A149+1</f>
        <v>40066</v>
      </c>
      <c r="B150" s="36">
        <v>7</v>
      </c>
      <c r="C150" s="37">
        <v>971913</v>
      </c>
      <c r="D150" s="38">
        <v>132.02000000000001</v>
      </c>
      <c r="E150" s="39"/>
      <c r="F150" s="10"/>
      <c r="G150" s="10"/>
      <c r="H150" s="10"/>
      <c r="I150" s="10"/>
    </row>
    <row r="151" spans="1:9" s="21" customFormat="1" x14ac:dyDescent="0.25">
      <c r="A151" s="35">
        <f>A150+1</f>
        <v>40067</v>
      </c>
      <c r="B151" s="36">
        <v>7.3</v>
      </c>
      <c r="C151" s="37">
        <v>531425</v>
      </c>
      <c r="D151" s="38">
        <v>133.01</v>
      </c>
      <c r="E151" s="39"/>
      <c r="F151" s="10"/>
      <c r="G151" s="10"/>
      <c r="H151" s="10"/>
      <c r="I151" s="10"/>
    </row>
    <row r="152" spans="1:9" s="21" customFormat="1" x14ac:dyDescent="0.25">
      <c r="A152" s="35">
        <f>A150+4</f>
        <v>40070</v>
      </c>
      <c r="B152" s="36">
        <v>7</v>
      </c>
      <c r="C152" s="37">
        <v>28748</v>
      </c>
      <c r="D152" s="38">
        <v>133.38</v>
      </c>
      <c r="E152" s="39"/>
      <c r="F152" s="10"/>
      <c r="G152" s="10"/>
      <c r="H152" s="10"/>
      <c r="I152" s="10"/>
    </row>
    <row r="153" spans="1:9" s="21" customFormat="1" x14ac:dyDescent="0.25">
      <c r="A153" s="35">
        <f>A152+1</f>
        <v>40071</v>
      </c>
      <c r="B153" s="36">
        <v>7</v>
      </c>
      <c r="C153" s="37">
        <v>31118</v>
      </c>
      <c r="D153" s="38">
        <v>134.47999999999999</v>
      </c>
      <c r="E153" s="39"/>
      <c r="F153" s="10"/>
      <c r="G153" s="10"/>
      <c r="H153" s="10"/>
      <c r="I153" s="10"/>
    </row>
    <row r="154" spans="1:9" s="21" customFormat="1" x14ac:dyDescent="0.25">
      <c r="A154" s="35">
        <f>A153+1</f>
        <v>40072</v>
      </c>
      <c r="B154" s="36">
        <v>7</v>
      </c>
      <c r="C154" s="37">
        <v>72048</v>
      </c>
      <c r="D154" s="38">
        <v>133.91</v>
      </c>
      <c r="E154" s="39"/>
      <c r="F154" s="10"/>
      <c r="G154" s="10"/>
      <c r="H154" s="10"/>
      <c r="I154" s="10"/>
    </row>
    <row r="155" spans="1:9" s="21" customFormat="1" x14ac:dyDescent="0.25">
      <c r="A155" s="35">
        <f>A154+1</f>
        <v>40073</v>
      </c>
      <c r="B155" s="36">
        <v>7</v>
      </c>
      <c r="C155" s="37">
        <v>43244</v>
      </c>
      <c r="D155" s="38">
        <v>135.33000000000001</v>
      </c>
      <c r="E155" s="39"/>
      <c r="F155" s="10"/>
      <c r="G155" s="10"/>
      <c r="H155" s="10"/>
      <c r="I155" s="10"/>
    </row>
    <row r="156" spans="1:9" s="21" customFormat="1" x14ac:dyDescent="0.25">
      <c r="A156" s="35">
        <f>A155+1</f>
        <v>40074</v>
      </c>
      <c r="B156" s="36">
        <v>7</v>
      </c>
      <c r="C156" s="37">
        <v>116868</v>
      </c>
      <c r="D156" s="38">
        <v>138.37</v>
      </c>
      <c r="E156" s="39"/>
      <c r="F156" s="10"/>
      <c r="G156" s="10"/>
      <c r="H156" s="10"/>
      <c r="I156" s="10"/>
    </row>
    <row r="157" spans="1:9" s="21" customFormat="1" x14ac:dyDescent="0.25">
      <c r="A157" s="35">
        <f>A155+4</f>
        <v>40077</v>
      </c>
      <c r="B157" s="36">
        <v>7</v>
      </c>
      <c r="C157" s="37">
        <v>0</v>
      </c>
      <c r="D157" s="38">
        <v>138.84</v>
      </c>
      <c r="E157" s="39"/>
      <c r="F157" s="10"/>
      <c r="G157" s="10"/>
      <c r="H157" s="10"/>
      <c r="I157" s="10"/>
    </row>
    <row r="158" spans="1:9" s="21" customFormat="1" x14ac:dyDescent="0.25">
      <c r="A158" s="35">
        <f>A157+1</f>
        <v>40078</v>
      </c>
      <c r="B158" s="36">
        <v>6.51</v>
      </c>
      <c r="C158" s="37">
        <v>712166</v>
      </c>
      <c r="D158" s="38">
        <v>139.11000000000001</v>
      </c>
      <c r="E158" s="39"/>
      <c r="F158" s="10"/>
      <c r="G158" s="10"/>
      <c r="H158" s="10"/>
      <c r="I158" s="10"/>
    </row>
    <row r="159" spans="1:9" s="21" customFormat="1" x14ac:dyDescent="0.25">
      <c r="A159" s="35">
        <f>A158+1</f>
        <v>40079</v>
      </c>
      <c r="B159" s="36">
        <v>6</v>
      </c>
      <c r="C159" s="37">
        <v>129779</v>
      </c>
      <c r="D159" s="38">
        <v>140.02000000000001</v>
      </c>
      <c r="E159" s="39"/>
      <c r="F159" s="10"/>
      <c r="G159" s="10"/>
      <c r="H159" s="10"/>
      <c r="I159" s="10"/>
    </row>
    <row r="160" spans="1:9" s="21" customFormat="1" x14ac:dyDescent="0.25">
      <c r="A160" s="35">
        <f>A159+1</f>
        <v>40080</v>
      </c>
      <c r="B160" s="36">
        <v>6</v>
      </c>
      <c r="C160" s="37">
        <v>288623</v>
      </c>
      <c r="D160" s="38">
        <v>140.65</v>
      </c>
      <c r="E160" s="39"/>
      <c r="F160" s="10"/>
      <c r="G160" s="10"/>
      <c r="H160" s="10"/>
      <c r="I160" s="10"/>
    </row>
    <row r="161" spans="1:9" s="21" customFormat="1" x14ac:dyDescent="0.25">
      <c r="A161" s="35">
        <f>A160+1</f>
        <v>40081</v>
      </c>
      <c r="B161" s="36">
        <v>6</v>
      </c>
      <c r="C161" s="37">
        <v>190839</v>
      </c>
      <c r="D161" s="38">
        <v>143.63</v>
      </c>
      <c r="E161" s="39"/>
      <c r="F161" s="10"/>
      <c r="G161" s="10"/>
      <c r="H161" s="10"/>
      <c r="I161" s="10"/>
    </row>
    <row r="162" spans="1:9" s="21" customFormat="1" x14ac:dyDescent="0.25">
      <c r="A162" s="35">
        <f>A160+4</f>
        <v>40084</v>
      </c>
      <c r="B162" s="36">
        <v>6.1</v>
      </c>
      <c r="C162" s="37">
        <v>374014</v>
      </c>
      <c r="D162" s="38">
        <v>148.97</v>
      </c>
      <c r="E162" s="39"/>
      <c r="F162" s="10"/>
      <c r="G162" s="10"/>
      <c r="H162" s="10"/>
      <c r="I162" s="10"/>
    </row>
    <row r="163" spans="1:9" s="21" customFormat="1" x14ac:dyDescent="0.25">
      <c r="A163" s="35">
        <f>A162+1</f>
        <v>40085</v>
      </c>
      <c r="B163" s="36">
        <v>7.17</v>
      </c>
      <c r="C163" s="37">
        <v>1937480</v>
      </c>
      <c r="D163" s="38">
        <v>152.94</v>
      </c>
      <c r="E163" s="39"/>
      <c r="F163" s="10"/>
      <c r="G163" s="10"/>
      <c r="H163" s="10"/>
      <c r="I163" s="10"/>
    </row>
    <row r="164" spans="1:9" s="21" customFormat="1" x14ac:dyDescent="0.25">
      <c r="A164" s="35">
        <f>A163+1</f>
        <v>40086</v>
      </c>
      <c r="B164" s="36">
        <v>7.2</v>
      </c>
      <c r="C164" s="37">
        <v>6848531</v>
      </c>
      <c r="D164" s="38">
        <v>158.07</v>
      </c>
      <c r="E164" s="39"/>
      <c r="F164" s="10"/>
      <c r="G164" s="10"/>
      <c r="H164" s="10"/>
      <c r="I164" s="10"/>
    </row>
    <row r="165" spans="1:9" s="21" customFormat="1" x14ac:dyDescent="0.25">
      <c r="A165" s="35">
        <f>A164+1</f>
        <v>40087</v>
      </c>
      <c r="B165" s="36">
        <v>7.2</v>
      </c>
      <c r="C165" s="37">
        <v>171528</v>
      </c>
      <c r="D165" s="38">
        <v>157.22999999999999</v>
      </c>
      <c r="E165" s="39"/>
      <c r="F165" s="10"/>
      <c r="G165" s="10"/>
      <c r="H165" s="10"/>
      <c r="I165" s="10"/>
    </row>
    <row r="166" spans="1:9" s="21" customFormat="1" x14ac:dyDescent="0.25">
      <c r="A166" s="35">
        <f>A165+1</f>
        <v>40088</v>
      </c>
      <c r="B166" s="36">
        <v>7</v>
      </c>
      <c r="C166" s="37">
        <v>171514</v>
      </c>
      <c r="D166" s="38">
        <v>156.31</v>
      </c>
      <c r="E166" s="39"/>
      <c r="F166" s="10"/>
      <c r="G166" s="10"/>
      <c r="H166" s="10"/>
      <c r="I166" s="10"/>
    </row>
    <row r="167" spans="1:9" s="21" customFormat="1" x14ac:dyDescent="0.25">
      <c r="A167" s="35">
        <f>A165+4</f>
        <v>40091</v>
      </c>
      <c r="B167" s="36">
        <v>7</v>
      </c>
      <c r="C167" s="37">
        <v>249818</v>
      </c>
      <c r="D167" s="38">
        <v>155.19999999999999</v>
      </c>
      <c r="E167" s="39"/>
      <c r="F167" s="10"/>
      <c r="G167" s="10"/>
      <c r="H167" s="10"/>
      <c r="I167" s="10"/>
    </row>
    <row r="168" spans="1:9" s="21" customFormat="1" x14ac:dyDescent="0.25">
      <c r="A168" s="35">
        <f>A167+1</f>
        <v>40092</v>
      </c>
      <c r="B168" s="36">
        <v>7</v>
      </c>
      <c r="C168" s="37">
        <v>151313</v>
      </c>
      <c r="D168" s="38">
        <v>155.46</v>
      </c>
      <c r="E168" s="39"/>
      <c r="F168" s="10"/>
      <c r="G168" s="10"/>
      <c r="H168" s="10"/>
      <c r="I168" s="10"/>
    </row>
    <row r="169" spans="1:9" s="21" customFormat="1" x14ac:dyDescent="0.25">
      <c r="A169" s="35">
        <f>A168+1</f>
        <v>40093</v>
      </c>
      <c r="B169" s="36">
        <v>7</v>
      </c>
      <c r="C169" s="37">
        <v>678193</v>
      </c>
      <c r="D169" s="38">
        <v>157.27000000000001</v>
      </c>
      <c r="E169" s="39"/>
      <c r="F169" s="10"/>
      <c r="G169" s="10"/>
      <c r="H169" s="10"/>
      <c r="I169" s="10"/>
    </row>
    <row r="170" spans="1:9" s="21" customFormat="1" x14ac:dyDescent="0.25">
      <c r="A170" s="35">
        <f>A169+1</f>
        <v>40094</v>
      </c>
      <c r="B170" s="36">
        <v>7</v>
      </c>
      <c r="C170" s="37">
        <v>819071</v>
      </c>
      <c r="D170" s="38">
        <v>159.66999999999999</v>
      </c>
      <c r="E170" s="39"/>
      <c r="F170" s="10"/>
      <c r="G170" s="10"/>
      <c r="H170" s="10"/>
      <c r="I170" s="10"/>
    </row>
    <row r="171" spans="1:9" s="21" customFormat="1" x14ac:dyDescent="0.25">
      <c r="A171" s="35">
        <f>A170+1</f>
        <v>40095</v>
      </c>
      <c r="B171" s="36">
        <v>7</v>
      </c>
      <c r="C171" s="37">
        <v>719446</v>
      </c>
      <c r="D171" s="38">
        <v>151.81</v>
      </c>
      <c r="E171" s="39"/>
      <c r="F171" s="10"/>
      <c r="G171" s="10"/>
      <c r="H171" s="10"/>
      <c r="I171" s="10"/>
    </row>
    <row r="172" spans="1:9" s="21" customFormat="1" x14ac:dyDescent="0.25">
      <c r="A172" s="35">
        <f>A170+4</f>
        <v>40098</v>
      </c>
      <c r="B172" s="36">
        <v>7</v>
      </c>
      <c r="C172" s="37">
        <v>39706</v>
      </c>
      <c r="D172" s="38">
        <v>163.58000000000001</v>
      </c>
      <c r="E172" s="39"/>
      <c r="F172" s="10"/>
      <c r="G172" s="10"/>
      <c r="H172" s="10"/>
      <c r="I172" s="10"/>
    </row>
    <row r="173" spans="1:9" s="21" customFormat="1" x14ac:dyDescent="0.25">
      <c r="A173" s="35">
        <f>A172+1</f>
        <v>40099</v>
      </c>
      <c r="B173" s="36">
        <v>7</v>
      </c>
      <c r="C173" s="37">
        <v>1727984</v>
      </c>
      <c r="D173" s="38">
        <v>164.76</v>
      </c>
      <c r="E173" s="39"/>
      <c r="F173" s="10"/>
      <c r="G173" s="10"/>
      <c r="H173" s="10"/>
      <c r="I173" s="10"/>
    </row>
    <row r="174" spans="1:9" s="21" customFormat="1" x14ac:dyDescent="0.25">
      <c r="A174" s="35">
        <f>A173+1</f>
        <v>40100</v>
      </c>
      <c r="B174" s="36">
        <v>7.2</v>
      </c>
      <c r="C174" s="37">
        <v>0</v>
      </c>
      <c r="D174" s="38">
        <v>166.94</v>
      </c>
      <c r="E174" s="39"/>
      <c r="F174" s="10"/>
      <c r="G174" s="10"/>
      <c r="H174" s="10"/>
      <c r="I174" s="10"/>
    </row>
    <row r="175" spans="1:9" s="21" customFormat="1" x14ac:dyDescent="0.25">
      <c r="A175" s="35">
        <f>A174+1</f>
        <v>40101</v>
      </c>
      <c r="B175" s="36">
        <v>6.7</v>
      </c>
      <c r="C175" s="37">
        <v>60553</v>
      </c>
      <c r="D175" s="38">
        <v>169.15</v>
      </c>
      <c r="E175" s="39"/>
      <c r="F175" s="10"/>
      <c r="G175" s="10"/>
      <c r="H175" s="10"/>
      <c r="I175" s="10"/>
    </row>
    <row r="176" spans="1:9" s="21" customFormat="1" x14ac:dyDescent="0.25">
      <c r="A176" s="35">
        <f>A175+1</f>
        <v>40102</v>
      </c>
      <c r="B176" s="36">
        <v>6.5</v>
      </c>
      <c r="C176" s="37">
        <v>260925</v>
      </c>
      <c r="D176" s="38">
        <v>171.04</v>
      </c>
      <c r="E176" s="39"/>
      <c r="F176" s="10"/>
      <c r="G176" s="10"/>
      <c r="H176" s="10"/>
      <c r="I176" s="10"/>
    </row>
    <row r="177" spans="1:9" s="21" customFormat="1" x14ac:dyDescent="0.25">
      <c r="A177" s="35">
        <f>A175+4</f>
        <v>40105</v>
      </c>
      <c r="B177" s="36">
        <v>6</v>
      </c>
      <c r="C177" s="37">
        <v>0</v>
      </c>
      <c r="D177" s="38">
        <v>171.77</v>
      </c>
      <c r="E177" s="39"/>
      <c r="F177" s="10"/>
      <c r="G177" s="10"/>
      <c r="H177" s="10"/>
      <c r="I177" s="10"/>
    </row>
    <row r="178" spans="1:9" s="21" customFormat="1" x14ac:dyDescent="0.25">
      <c r="A178" s="35">
        <f>A177+1</f>
        <v>40106</v>
      </c>
      <c r="B178" s="36">
        <v>7</v>
      </c>
      <c r="C178" s="37">
        <v>296400</v>
      </c>
      <c r="D178" s="38">
        <v>172.01</v>
      </c>
      <c r="E178" s="39"/>
      <c r="F178" s="10"/>
      <c r="G178" s="10"/>
      <c r="H178" s="10"/>
      <c r="I178" s="10"/>
    </row>
    <row r="179" spans="1:9" s="21" customFormat="1" x14ac:dyDescent="0.25">
      <c r="A179" s="35">
        <f>A178+1</f>
        <v>40107</v>
      </c>
      <c r="B179" s="36">
        <v>7.5</v>
      </c>
      <c r="C179" s="37">
        <v>810918</v>
      </c>
      <c r="D179" s="38">
        <v>172.85</v>
      </c>
      <c r="E179" s="39"/>
      <c r="F179" s="10"/>
      <c r="G179" s="10"/>
      <c r="H179" s="10"/>
      <c r="I179" s="10"/>
    </row>
    <row r="180" spans="1:9" s="21" customFormat="1" x14ac:dyDescent="0.25">
      <c r="A180" s="35">
        <f>A179+1</f>
        <v>40108</v>
      </c>
      <c r="B180" s="36">
        <v>7.5</v>
      </c>
      <c r="C180" s="37">
        <v>48755</v>
      </c>
      <c r="D180" s="38">
        <v>178.21</v>
      </c>
      <c r="E180" s="39"/>
      <c r="F180" s="10"/>
      <c r="G180" s="10"/>
      <c r="H180" s="10"/>
      <c r="I180" s="10"/>
    </row>
    <row r="181" spans="1:9" s="21" customFormat="1" x14ac:dyDescent="0.25">
      <c r="A181" s="35">
        <f>A180+1</f>
        <v>40109</v>
      </c>
      <c r="B181" s="36">
        <v>7.5</v>
      </c>
      <c r="C181" s="37">
        <v>161176</v>
      </c>
      <c r="D181" s="38">
        <v>170.61</v>
      </c>
      <c r="E181" s="39"/>
      <c r="F181" s="10"/>
      <c r="G181" s="10"/>
      <c r="H181" s="10"/>
      <c r="I181" s="10"/>
    </row>
    <row r="182" spans="1:9" s="21" customFormat="1" x14ac:dyDescent="0.25">
      <c r="A182" s="35">
        <f>A180+4</f>
        <v>40112</v>
      </c>
      <c r="B182" s="36">
        <v>7.5</v>
      </c>
      <c r="C182" s="37">
        <v>58331</v>
      </c>
      <c r="D182" s="38">
        <v>168.36</v>
      </c>
      <c r="E182" s="39"/>
      <c r="F182" s="10"/>
      <c r="G182" s="10"/>
      <c r="H182" s="10"/>
      <c r="I182" s="10"/>
    </row>
    <row r="183" spans="1:9" s="21" customFormat="1" x14ac:dyDescent="0.25">
      <c r="A183" s="35">
        <f>A182+1</f>
        <v>40113</v>
      </c>
      <c r="B183" s="36">
        <v>7.5</v>
      </c>
      <c r="C183" s="37">
        <v>40936</v>
      </c>
      <c r="D183" s="38">
        <v>164.11</v>
      </c>
      <c r="E183" s="39"/>
      <c r="F183" s="10"/>
      <c r="G183" s="10"/>
      <c r="H183" s="10"/>
      <c r="I183" s="10"/>
    </row>
    <row r="184" spans="1:9" s="21" customFormat="1" x14ac:dyDescent="0.25">
      <c r="A184" s="35">
        <f>A183+1</f>
        <v>40114</v>
      </c>
      <c r="B184" s="36">
        <v>7.5</v>
      </c>
      <c r="C184" s="37">
        <v>2267362</v>
      </c>
      <c r="D184" s="38">
        <v>158.06</v>
      </c>
      <c r="E184" s="39"/>
      <c r="F184" s="10"/>
      <c r="G184" s="10"/>
      <c r="H184" s="10"/>
      <c r="I184" s="10"/>
    </row>
    <row r="185" spans="1:9" s="21" customFormat="1" x14ac:dyDescent="0.25">
      <c r="A185" s="35">
        <f>A184+1</f>
        <v>40115</v>
      </c>
      <c r="B185" s="36">
        <v>7.2</v>
      </c>
      <c r="C185" s="37">
        <v>299980</v>
      </c>
      <c r="D185" s="38">
        <v>150.47999999999999</v>
      </c>
      <c r="E185" s="39"/>
      <c r="F185" s="10"/>
      <c r="G185" s="10"/>
      <c r="H185" s="10"/>
      <c r="I185" s="10"/>
    </row>
    <row r="186" spans="1:9" s="21" customFormat="1" x14ac:dyDescent="0.25">
      <c r="A186" s="35">
        <f>A185+1</f>
        <v>40116</v>
      </c>
      <c r="B186" s="36">
        <v>7</v>
      </c>
      <c r="C186" s="37">
        <v>200000</v>
      </c>
      <c r="D186" s="38">
        <v>149.03</v>
      </c>
      <c r="E186" s="39"/>
      <c r="F186" s="10"/>
      <c r="G186" s="10"/>
      <c r="H186" s="10"/>
      <c r="I186" s="10"/>
    </row>
    <row r="187" spans="1:9" s="21" customFormat="1" x14ac:dyDescent="0.25">
      <c r="A187" s="35">
        <f>A185+4</f>
        <v>40119</v>
      </c>
      <c r="B187" s="36">
        <v>7</v>
      </c>
      <c r="C187" s="37">
        <v>596500</v>
      </c>
      <c r="D187" s="38">
        <v>147.15</v>
      </c>
      <c r="E187" s="39"/>
      <c r="F187" s="10"/>
      <c r="G187" s="10"/>
      <c r="H187" s="10"/>
      <c r="I187" s="10"/>
    </row>
    <row r="188" spans="1:9" s="21" customFormat="1" x14ac:dyDescent="0.25">
      <c r="A188" s="35">
        <f>A187+1</f>
        <v>40120</v>
      </c>
      <c r="B188" s="36">
        <v>6.9</v>
      </c>
      <c r="C188" s="37">
        <v>231873</v>
      </c>
      <c r="D188" s="38">
        <v>145.41</v>
      </c>
      <c r="E188" s="39"/>
      <c r="F188" s="10"/>
      <c r="G188" s="10"/>
      <c r="H188" s="10"/>
      <c r="I188" s="10"/>
    </row>
    <row r="189" spans="1:9" s="21" customFormat="1" x14ac:dyDescent="0.25">
      <c r="A189" s="35">
        <f>A188+1</f>
        <v>40121</v>
      </c>
      <c r="B189" s="36">
        <v>6.5</v>
      </c>
      <c r="C189" s="37">
        <v>841568</v>
      </c>
      <c r="D189" s="38">
        <v>146</v>
      </c>
      <c r="E189" s="39"/>
      <c r="F189" s="10"/>
      <c r="G189" s="10"/>
      <c r="H189" s="10"/>
      <c r="I189" s="10"/>
    </row>
    <row r="190" spans="1:9" s="21" customFormat="1" x14ac:dyDescent="0.25">
      <c r="A190" s="35">
        <f>A189+1</f>
        <v>40122</v>
      </c>
      <c r="B190" s="36">
        <v>6.8</v>
      </c>
      <c r="C190" s="37">
        <v>352575</v>
      </c>
      <c r="D190" s="38">
        <v>149.74</v>
      </c>
      <c r="E190" s="39"/>
      <c r="F190" s="10"/>
      <c r="G190" s="10"/>
      <c r="H190" s="10"/>
      <c r="I190" s="10"/>
    </row>
    <row r="191" spans="1:9" s="21" customFormat="1" x14ac:dyDescent="0.25">
      <c r="A191" s="35">
        <f>A190+1</f>
        <v>40123</v>
      </c>
      <c r="B191" s="36">
        <v>7</v>
      </c>
      <c r="C191" s="37">
        <v>450635</v>
      </c>
      <c r="D191" s="38">
        <v>157.97999999999999</v>
      </c>
      <c r="E191" s="39"/>
      <c r="F191" s="10"/>
      <c r="G191" s="10"/>
      <c r="H191" s="10"/>
      <c r="I191" s="10"/>
    </row>
    <row r="192" spans="1:9" s="21" customFormat="1" x14ac:dyDescent="0.25">
      <c r="A192" s="35">
        <f>A190+4</f>
        <v>40126</v>
      </c>
      <c r="B192" s="36">
        <v>7</v>
      </c>
      <c r="C192" s="37">
        <v>106200</v>
      </c>
      <c r="D192" s="38">
        <v>164</v>
      </c>
      <c r="E192" s="39"/>
      <c r="F192" s="10"/>
      <c r="G192" s="10"/>
      <c r="H192" s="10"/>
      <c r="I192" s="10"/>
    </row>
    <row r="193" spans="1:9" s="21" customFormat="1" x14ac:dyDescent="0.25">
      <c r="A193" s="35">
        <f>A192+1</f>
        <v>40127</v>
      </c>
      <c r="B193" s="36">
        <v>7</v>
      </c>
      <c r="C193" s="37">
        <v>845906</v>
      </c>
      <c r="D193" s="38">
        <v>168.24</v>
      </c>
      <c r="E193" s="39"/>
      <c r="F193" s="10"/>
      <c r="G193" s="10"/>
      <c r="H193" s="10"/>
      <c r="I193" s="10"/>
    </row>
    <row r="194" spans="1:9" s="21" customFormat="1" x14ac:dyDescent="0.25">
      <c r="A194" s="35">
        <f>A193+1</f>
        <v>40128</v>
      </c>
      <c r="B194" s="36">
        <v>7</v>
      </c>
      <c r="C194" s="37">
        <v>110266</v>
      </c>
      <c r="D194" s="38">
        <v>171.93</v>
      </c>
      <c r="E194" s="39"/>
      <c r="F194" s="10"/>
      <c r="G194" s="10"/>
      <c r="H194" s="10"/>
      <c r="I194" s="10"/>
    </row>
    <row r="195" spans="1:9" s="21" customFormat="1" x14ac:dyDescent="0.25">
      <c r="A195" s="35">
        <f>A194+1</f>
        <v>40129</v>
      </c>
      <c r="B195" s="36">
        <v>7</v>
      </c>
      <c r="C195" s="37">
        <v>180000</v>
      </c>
      <c r="D195" s="38">
        <v>170.43</v>
      </c>
      <c r="E195" s="39"/>
      <c r="F195" s="10"/>
      <c r="G195" s="10"/>
      <c r="H195" s="10"/>
      <c r="I195" s="10"/>
    </row>
    <row r="196" spans="1:9" s="21" customFormat="1" x14ac:dyDescent="0.25">
      <c r="A196" s="35">
        <f>A195+1</f>
        <v>40130</v>
      </c>
      <c r="B196" s="36">
        <v>6.75</v>
      </c>
      <c r="C196" s="37">
        <v>0</v>
      </c>
      <c r="D196" s="38">
        <v>164.11</v>
      </c>
      <c r="E196" s="39"/>
      <c r="F196" s="10"/>
      <c r="G196" s="10"/>
      <c r="H196" s="10"/>
      <c r="I196" s="10"/>
    </row>
    <row r="197" spans="1:9" s="21" customFormat="1" x14ac:dyDescent="0.25">
      <c r="A197" s="35">
        <f>A195+4</f>
        <v>40133</v>
      </c>
      <c r="B197" s="36">
        <v>6.8</v>
      </c>
      <c r="C197" s="37">
        <v>33282</v>
      </c>
      <c r="D197" s="38">
        <v>159.94</v>
      </c>
      <c r="E197" s="39"/>
      <c r="F197" s="10"/>
      <c r="G197" s="10"/>
      <c r="H197" s="10"/>
      <c r="I197" s="10"/>
    </row>
    <row r="198" spans="1:9" s="21" customFormat="1" x14ac:dyDescent="0.25">
      <c r="A198" s="35">
        <f>A197+1</f>
        <v>40134</v>
      </c>
      <c r="B198" s="36">
        <v>7</v>
      </c>
      <c r="C198" s="37">
        <v>750000</v>
      </c>
      <c r="D198" s="38">
        <v>160.87</v>
      </c>
      <c r="E198" s="39"/>
      <c r="F198" s="10"/>
      <c r="G198" s="10"/>
      <c r="H198" s="10"/>
      <c r="I198" s="10"/>
    </row>
    <row r="199" spans="1:9" s="21" customFormat="1" x14ac:dyDescent="0.25">
      <c r="A199" s="35">
        <f>A198+1</f>
        <v>40135</v>
      </c>
      <c r="B199" s="36">
        <v>7</v>
      </c>
      <c r="C199" s="37">
        <v>448896</v>
      </c>
      <c r="D199" s="38">
        <v>160.76</v>
      </c>
      <c r="E199" s="39"/>
      <c r="F199" s="10"/>
      <c r="G199" s="10"/>
      <c r="H199" s="10"/>
      <c r="I199" s="10"/>
    </row>
    <row r="200" spans="1:9" s="21" customFormat="1" x14ac:dyDescent="0.25">
      <c r="A200" s="35">
        <f>A199+1</f>
        <v>40136</v>
      </c>
      <c r="B200" s="36">
        <v>6.9</v>
      </c>
      <c r="C200" s="37">
        <v>205426</v>
      </c>
      <c r="D200" s="38">
        <v>159.30000000000001</v>
      </c>
      <c r="E200" s="39"/>
      <c r="F200" s="10"/>
      <c r="G200" s="10"/>
      <c r="H200" s="10"/>
      <c r="I200" s="10"/>
    </row>
    <row r="201" spans="1:9" s="21" customFormat="1" x14ac:dyDescent="0.25">
      <c r="A201" s="35">
        <f>A200+1</f>
        <v>40137</v>
      </c>
      <c r="B201" s="36">
        <v>6.9</v>
      </c>
      <c r="C201" s="37">
        <v>64257</v>
      </c>
      <c r="D201" s="38">
        <v>157.77000000000001</v>
      </c>
      <c r="E201" s="39"/>
      <c r="F201" s="10"/>
      <c r="G201" s="10"/>
      <c r="H201" s="10"/>
      <c r="I201" s="10"/>
    </row>
    <row r="202" spans="1:9" s="21" customFormat="1" x14ac:dyDescent="0.25">
      <c r="A202" s="35">
        <f>A200+4</f>
        <v>40140</v>
      </c>
      <c r="B202" s="36">
        <v>6.7</v>
      </c>
      <c r="C202" s="37">
        <v>15000</v>
      </c>
      <c r="D202" s="38">
        <v>154.34</v>
      </c>
      <c r="E202" s="39"/>
      <c r="F202" s="10"/>
      <c r="G202" s="10"/>
      <c r="H202" s="10"/>
      <c r="I202" s="10"/>
    </row>
    <row r="203" spans="1:9" s="21" customFormat="1" x14ac:dyDescent="0.25">
      <c r="A203" s="35">
        <f>A202+1</f>
        <v>40141</v>
      </c>
      <c r="B203" s="36">
        <v>6.5</v>
      </c>
      <c r="C203" s="37">
        <v>63893</v>
      </c>
      <c r="D203" s="38">
        <v>154.85</v>
      </c>
      <c r="E203" s="39"/>
      <c r="F203" s="10"/>
      <c r="G203" s="10"/>
      <c r="H203" s="10"/>
      <c r="I203" s="10"/>
    </row>
    <row r="204" spans="1:9" s="21" customFormat="1" x14ac:dyDescent="0.25">
      <c r="A204" s="35">
        <f>A203+1</f>
        <v>40142</v>
      </c>
      <c r="B204" s="36">
        <v>6.5</v>
      </c>
      <c r="C204" s="37">
        <v>19210</v>
      </c>
      <c r="D204" s="38">
        <v>153.82</v>
      </c>
      <c r="E204" s="39"/>
      <c r="F204" s="10"/>
      <c r="G204" s="10"/>
      <c r="H204" s="10"/>
      <c r="I204" s="10"/>
    </row>
    <row r="205" spans="1:9" s="21" customFormat="1" x14ac:dyDescent="0.25">
      <c r="A205" s="35">
        <f>A204+1</f>
        <v>40143</v>
      </c>
      <c r="B205" s="36">
        <v>6.7</v>
      </c>
      <c r="C205" s="37">
        <v>14585</v>
      </c>
      <c r="D205" s="38">
        <v>151.13</v>
      </c>
      <c r="E205" s="39"/>
      <c r="F205" s="10"/>
      <c r="G205" s="10"/>
      <c r="H205" s="10"/>
      <c r="I205" s="10"/>
    </row>
    <row r="206" spans="1:9" s="21" customFormat="1" x14ac:dyDescent="0.25">
      <c r="A206" s="35">
        <f>A205+1</f>
        <v>40144</v>
      </c>
      <c r="B206" s="36">
        <v>6.7</v>
      </c>
      <c r="C206" s="37">
        <v>0</v>
      </c>
      <c r="D206" s="38">
        <v>146.35</v>
      </c>
      <c r="E206" s="39"/>
      <c r="F206" s="10"/>
      <c r="G206" s="10"/>
      <c r="H206" s="10"/>
      <c r="I206" s="10"/>
    </row>
    <row r="207" spans="1:9" s="21" customFormat="1" x14ac:dyDescent="0.25">
      <c r="A207" s="35">
        <f>A205+4</f>
        <v>40147</v>
      </c>
      <c r="B207" s="36">
        <v>6.8</v>
      </c>
      <c r="C207" s="37">
        <v>228738</v>
      </c>
      <c r="D207" s="38">
        <v>149.47</v>
      </c>
      <c r="E207" s="39"/>
      <c r="F207" s="10"/>
      <c r="G207" s="10"/>
      <c r="H207" s="10"/>
      <c r="I207" s="10"/>
    </row>
    <row r="208" spans="1:9" s="21" customFormat="1" x14ac:dyDescent="0.25">
      <c r="A208" s="35">
        <f>A207+1</f>
        <v>40148</v>
      </c>
      <c r="B208" s="36">
        <v>7</v>
      </c>
      <c r="C208" s="37">
        <v>34691</v>
      </c>
      <c r="D208" s="38">
        <v>152.16</v>
      </c>
      <c r="E208" s="39"/>
      <c r="F208" s="10"/>
      <c r="G208" s="10"/>
      <c r="H208" s="10"/>
      <c r="I208" s="10"/>
    </row>
    <row r="209" spans="1:9" s="21" customFormat="1" x14ac:dyDescent="0.25">
      <c r="A209" s="35">
        <f>A208+1</f>
        <v>40149</v>
      </c>
      <c r="B209" s="36">
        <v>7.1</v>
      </c>
      <c r="C209" s="37">
        <v>51437</v>
      </c>
      <c r="D209" s="38">
        <v>151.41999999999999</v>
      </c>
      <c r="E209" s="39"/>
      <c r="F209" s="10"/>
      <c r="G209" s="10"/>
      <c r="H209" s="10"/>
      <c r="I209" s="10"/>
    </row>
    <row r="210" spans="1:9" s="21" customFormat="1" x14ac:dyDescent="0.25">
      <c r="A210" s="35">
        <f>A209+1</f>
        <v>40150</v>
      </c>
      <c r="B210" s="36">
        <v>7</v>
      </c>
      <c r="C210" s="37">
        <v>327378</v>
      </c>
      <c r="D210" s="38">
        <v>150.68</v>
      </c>
      <c r="E210" s="39"/>
      <c r="F210" s="10"/>
      <c r="G210" s="10"/>
      <c r="H210" s="10"/>
      <c r="I210" s="10"/>
    </row>
    <row r="211" spans="1:9" s="21" customFormat="1" x14ac:dyDescent="0.25">
      <c r="A211" s="35">
        <f>A210+1</f>
        <v>40151</v>
      </c>
      <c r="B211" s="36">
        <v>7</v>
      </c>
      <c r="C211" s="37">
        <v>101903</v>
      </c>
      <c r="D211" s="38">
        <v>150.68</v>
      </c>
      <c r="E211" s="39"/>
      <c r="F211" s="10"/>
      <c r="G211" s="10"/>
      <c r="H211" s="10"/>
      <c r="I211" s="10"/>
    </row>
    <row r="212" spans="1:9" s="21" customFormat="1" x14ac:dyDescent="0.25">
      <c r="A212" s="35">
        <f>A210+4</f>
        <v>40154</v>
      </c>
      <c r="B212" s="36">
        <v>6.89</v>
      </c>
      <c r="C212" s="37">
        <v>79523</v>
      </c>
      <c r="D212" s="38">
        <v>149.02000000000001</v>
      </c>
      <c r="E212" s="39"/>
      <c r="F212" s="10"/>
      <c r="G212" s="10"/>
      <c r="H212" s="10"/>
      <c r="I212" s="10"/>
    </row>
    <row r="213" spans="1:9" s="21" customFormat="1" x14ac:dyDescent="0.25">
      <c r="A213" s="35">
        <f>A212+1</f>
        <v>40155</v>
      </c>
      <c r="B213" s="36">
        <v>6.89</v>
      </c>
      <c r="C213" s="37">
        <v>368333</v>
      </c>
      <c r="D213" s="38">
        <v>148.22</v>
      </c>
      <c r="E213" s="39"/>
      <c r="F213" s="10"/>
      <c r="G213" s="10"/>
      <c r="H213" s="10"/>
      <c r="I213" s="10"/>
    </row>
    <row r="214" spans="1:9" s="21" customFormat="1" x14ac:dyDescent="0.25">
      <c r="A214" s="35">
        <f>A213+1</f>
        <v>40156</v>
      </c>
      <c r="B214" s="36">
        <v>6.89</v>
      </c>
      <c r="C214" s="37">
        <v>51584</v>
      </c>
      <c r="D214" s="38">
        <v>147.66999999999999</v>
      </c>
      <c r="E214" s="39"/>
      <c r="F214" s="10"/>
      <c r="G214" s="10"/>
      <c r="H214" s="10"/>
      <c r="I214" s="10"/>
    </row>
    <row r="215" spans="1:9" s="21" customFormat="1" x14ac:dyDescent="0.25">
      <c r="A215" s="35">
        <f>A214+1</f>
        <v>40157</v>
      </c>
      <c r="B215" s="36">
        <v>6.5</v>
      </c>
      <c r="C215" s="37">
        <v>1910365</v>
      </c>
      <c r="D215" s="38">
        <v>145.99</v>
      </c>
      <c r="E215" s="39"/>
      <c r="F215" s="10"/>
      <c r="G215" s="10"/>
      <c r="H215" s="10"/>
      <c r="I215" s="10"/>
    </row>
    <row r="216" spans="1:9" s="21" customFormat="1" x14ac:dyDescent="0.25">
      <c r="A216" s="35">
        <f>A215+1</f>
        <v>40158</v>
      </c>
      <c r="B216" s="36">
        <v>6.2</v>
      </c>
      <c r="C216" s="37">
        <v>155798</v>
      </c>
      <c r="D216" s="38">
        <v>146.25</v>
      </c>
      <c r="E216" s="39"/>
      <c r="F216" s="10"/>
      <c r="G216" s="10"/>
      <c r="H216" s="10"/>
      <c r="I216" s="10"/>
    </row>
    <row r="217" spans="1:9" s="21" customFormat="1" x14ac:dyDescent="0.25">
      <c r="A217" s="35">
        <f>A215+4</f>
        <v>40161</v>
      </c>
      <c r="B217" s="36">
        <v>6.5</v>
      </c>
      <c r="C217" s="37">
        <v>223295</v>
      </c>
      <c r="D217" s="38">
        <v>147.07</v>
      </c>
      <c r="E217" s="39"/>
      <c r="F217" s="10"/>
      <c r="G217" s="10"/>
      <c r="H217" s="10"/>
      <c r="I217" s="10"/>
    </row>
    <row r="218" spans="1:9" s="21" customFormat="1" x14ac:dyDescent="0.25">
      <c r="A218" s="35">
        <f>A217+1</f>
        <v>40162</v>
      </c>
      <c r="B218" s="36">
        <v>6.5</v>
      </c>
      <c r="C218" s="37">
        <v>240981</v>
      </c>
      <c r="D218" s="38">
        <v>147.69</v>
      </c>
      <c r="E218" s="39"/>
      <c r="F218" s="10"/>
      <c r="G218" s="10"/>
      <c r="H218" s="10"/>
      <c r="I218" s="10"/>
    </row>
    <row r="219" spans="1:9" s="21" customFormat="1" x14ac:dyDescent="0.25">
      <c r="A219" s="35">
        <f>A218+1</f>
        <v>40163</v>
      </c>
      <c r="B219" s="36">
        <v>6.2</v>
      </c>
      <c r="C219" s="37">
        <v>23315</v>
      </c>
      <c r="D219" s="38">
        <v>144.02000000000001</v>
      </c>
      <c r="E219" s="39"/>
      <c r="F219" s="10"/>
      <c r="G219" s="10"/>
      <c r="H219" s="10"/>
      <c r="I219" s="10"/>
    </row>
    <row r="220" spans="1:9" s="21" customFormat="1" x14ac:dyDescent="0.25">
      <c r="A220" s="35">
        <f>A219+1</f>
        <v>40164</v>
      </c>
      <c r="B220" s="36">
        <v>6.3</v>
      </c>
      <c r="C220" s="37">
        <v>136229</v>
      </c>
      <c r="D220" s="38">
        <v>142.44</v>
      </c>
      <c r="E220" s="39"/>
      <c r="F220" s="10"/>
      <c r="G220" s="10"/>
      <c r="H220" s="10"/>
      <c r="I220" s="10"/>
    </row>
    <row r="221" spans="1:9" s="21" customFormat="1" x14ac:dyDescent="0.25">
      <c r="A221" s="35">
        <f>A220+1</f>
        <v>40165</v>
      </c>
      <c r="B221" s="36">
        <v>6</v>
      </c>
      <c r="C221" s="37">
        <v>81265</v>
      </c>
      <c r="D221" s="38">
        <v>139.75</v>
      </c>
      <c r="E221" s="39"/>
      <c r="F221" s="10"/>
      <c r="G221" s="10"/>
      <c r="H221" s="10"/>
      <c r="I221" s="10"/>
    </row>
    <row r="222" spans="1:9" s="21" customFormat="1" x14ac:dyDescent="0.25">
      <c r="A222" s="35">
        <f>A220+4</f>
        <v>40168</v>
      </c>
      <c r="B222" s="36">
        <v>6</v>
      </c>
      <c r="C222" s="37">
        <v>20000</v>
      </c>
      <c r="D222" s="38">
        <v>134.01</v>
      </c>
      <c r="E222" s="39"/>
      <c r="F222" s="10"/>
      <c r="G222" s="10"/>
      <c r="H222" s="10"/>
      <c r="I222" s="10"/>
    </row>
    <row r="223" spans="1:9" s="21" customFormat="1" x14ac:dyDescent="0.25">
      <c r="A223" s="35">
        <f>A222+1</f>
        <v>40169</v>
      </c>
      <c r="B223" s="36">
        <v>6</v>
      </c>
      <c r="C223" s="37">
        <v>0</v>
      </c>
      <c r="D223" s="38">
        <v>134.01</v>
      </c>
      <c r="E223" s="39" t="s">
        <v>221</v>
      </c>
      <c r="F223" s="10"/>
      <c r="G223" s="10"/>
      <c r="H223" s="10"/>
      <c r="I223" s="10"/>
    </row>
    <row r="224" spans="1:9" s="21" customFormat="1" x14ac:dyDescent="0.25">
      <c r="A224" s="35">
        <f>A223+1</f>
        <v>40170</v>
      </c>
      <c r="B224" s="36">
        <v>6.5</v>
      </c>
      <c r="C224" s="37">
        <v>76570</v>
      </c>
      <c r="D224" s="38">
        <v>140.35</v>
      </c>
      <c r="E224" s="39"/>
      <c r="F224" s="10"/>
      <c r="G224" s="10"/>
      <c r="H224" s="10"/>
      <c r="I224" s="10"/>
    </row>
    <row r="225" spans="1:9" s="21" customFormat="1" x14ac:dyDescent="0.25">
      <c r="A225" s="35">
        <f>A224+1</f>
        <v>40171</v>
      </c>
      <c r="B225" s="36">
        <v>6.5</v>
      </c>
      <c r="C225" s="37">
        <v>600</v>
      </c>
      <c r="D225" s="38">
        <v>141.22</v>
      </c>
      <c r="E225" s="39"/>
      <c r="F225" s="10"/>
      <c r="G225" s="10"/>
      <c r="H225" s="10"/>
      <c r="I225" s="10"/>
    </row>
    <row r="226" spans="1:9" s="21" customFormat="1" x14ac:dyDescent="0.25">
      <c r="A226" s="35">
        <f>A225+1</f>
        <v>40172</v>
      </c>
      <c r="B226" s="36">
        <v>6.5</v>
      </c>
      <c r="C226" s="37">
        <v>0</v>
      </c>
      <c r="D226" s="38">
        <v>141.22</v>
      </c>
      <c r="E226" s="39" t="s">
        <v>220</v>
      </c>
      <c r="F226" s="10"/>
      <c r="G226" s="10"/>
      <c r="H226" s="10"/>
      <c r="I226" s="10"/>
    </row>
    <row r="227" spans="1:9" s="21" customFormat="1" x14ac:dyDescent="0.25">
      <c r="A227" s="35">
        <f>A225+4</f>
        <v>40175</v>
      </c>
      <c r="B227" s="36">
        <v>6.5</v>
      </c>
      <c r="C227" s="37">
        <v>0</v>
      </c>
      <c r="D227" s="38">
        <v>145.56</v>
      </c>
      <c r="E227" s="39"/>
      <c r="F227" s="10"/>
      <c r="G227" s="10"/>
      <c r="H227" s="10"/>
      <c r="I227" s="10"/>
    </row>
    <row r="228" spans="1:9" s="21" customFormat="1" x14ac:dyDescent="0.25">
      <c r="A228" s="35">
        <f>A227+1</f>
        <v>40176</v>
      </c>
      <c r="B228" s="36">
        <v>7</v>
      </c>
      <c r="C228" s="37">
        <v>1076021</v>
      </c>
      <c r="D228" s="38">
        <v>143.38999999999999</v>
      </c>
      <c r="E228" s="39"/>
      <c r="F228" s="10"/>
      <c r="G228" s="10"/>
      <c r="H228" s="10"/>
      <c r="I228" s="10"/>
    </row>
    <row r="229" spans="1:9" s="21" customFormat="1" x14ac:dyDescent="0.25">
      <c r="A229" s="35">
        <f>A228+1</f>
        <v>40177</v>
      </c>
      <c r="B229" s="36">
        <v>7</v>
      </c>
      <c r="C229" s="37">
        <v>106905</v>
      </c>
      <c r="D229" s="38">
        <v>145.5</v>
      </c>
      <c r="E229" s="39"/>
      <c r="F229" s="10"/>
      <c r="G229" s="10"/>
      <c r="H229" s="10"/>
      <c r="I229" s="10"/>
    </row>
    <row r="230" spans="1:9" s="21" customFormat="1" x14ac:dyDescent="0.25">
      <c r="A230" s="35">
        <f>A229+1</f>
        <v>40178</v>
      </c>
      <c r="B230" s="36">
        <v>7.2</v>
      </c>
      <c r="C230" s="37">
        <v>200518</v>
      </c>
      <c r="D230" s="38">
        <v>151.99</v>
      </c>
      <c r="E230" s="39"/>
      <c r="F230" s="10"/>
      <c r="G230" s="10"/>
      <c r="H230" s="10"/>
      <c r="I230" s="10"/>
    </row>
    <row r="231" spans="1:9" s="21" customFormat="1" x14ac:dyDescent="0.25">
      <c r="A231" s="35">
        <v>40179</v>
      </c>
      <c r="B231" s="36">
        <v>7.2</v>
      </c>
      <c r="C231" s="37">
        <v>0</v>
      </c>
      <c r="D231" s="38">
        <v>151.99</v>
      </c>
      <c r="E231" s="39" t="s">
        <v>219</v>
      </c>
      <c r="F231" s="10"/>
      <c r="G231" s="10"/>
      <c r="H231" s="10"/>
      <c r="I231" s="10"/>
    </row>
    <row r="232" spans="1:9" s="21" customFormat="1" x14ac:dyDescent="0.25">
      <c r="A232" s="35">
        <v>40182</v>
      </c>
      <c r="B232" s="36">
        <v>7</v>
      </c>
      <c r="C232" s="37">
        <v>101200</v>
      </c>
      <c r="D232" s="38">
        <v>151.88</v>
      </c>
      <c r="E232" s="39"/>
      <c r="F232" s="10"/>
      <c r="G232" s="10"/>
      <c r="H232" s="10"/>
      <c r="I232" s="10"/>
    </row>
    <row r="233" spans="1:9" s="21" customFormat="1" x14ac:dyDescent="0.25">
      <c r="A233" s="35">
        <v>40183</v>
      </c>
      <c r="B233" s="36">
        <v>7</v>
      </c>
      <c r="C233" s="37">
        <v>27623</v>
      </c>
      <c r="D233" s="38">
        <v>146.79</v>
      </c>
      <c r="E233" s="39"/>
      <c r="F233" s="10"/>
      <c r="G233" s="10"/>
      <c r="H233" s="10"/>
      <c r="I233" s="10"/>
    </row>
    <row r="234" spans="1:9" s="21" customFormat="1" x14ac:dyDescent="0.25">
      <c r="A234" s="35">
        <v>40184</v>
      </c>
      <c r="B234" s="36">
        <v>7</v>
      </c>
      <c r="C234" s="37">
        <v>3147745</v>
      </c>
      <c r="D234" s="38">
        <v>142.88</v>
      </c>
      <c r="E234" s="39"/>
      <c r="F234" s="10"/>
      <c r="G234" s="10"/>
      <c r="H234" s="10"/>
      <c r="I234" s="10"/>
    </row>
    <row r="235" spans="1:9" s="21" customFormat="1" x14ac:dyDescent="0.25">
      <c r="A235" s="35">
        <v>40185</v>
      </c>
      <c r="B235" s="36">
        <v>7</v>
      </c>
      <c r="C235" s="37">
        <v>9293</v>
      </c>
      <c r="D235" s="38">
        <v>144.26</v>
      </c>
      <c r="E235" s="39"/>
      <c r="F235" s="10"/>
      <c r="G235" s="10"/>
      <c r="H235" s="10"/>
      <c r="I235" s="10"/>
    </row>
    <row r="236" spans="1:9" s="21" customFormat="1" x14ac:dyDescent="0.25">
      <c r="A236" s="35">
        <v>40186</v>
      </c>
      <c r="B236" s="36">
        <v>6</v>
      </c>
      <c r="C236" s="37">
        <v>27965</v>
      </c>
      <c r="D236" s="38">
        <v>147.47</v>
      </c>
      <c r="E236" s="39"/>
      <c r="F236" s="10"/>
      <c r="G236" s="10"/>
      <c r="H236" s="10"/>
      <c r="I236" s="10"/>
    </row>
    <row r="237" spans="1:9" s="21" customFormat="1" x14ac:dyDescent="0.25">
      <c r="A237" s="35">
        <v>40189</v>
      </c>
      <c r="B237" s="36">
        <v>6.25</v>
      </c>
      <c r="C237" s="37">
        <v>0</v>
      </c>
      <c r="D237" s="38">
        <v>154</v>
      </c>
      <c r="E237" s="39"/>
      <c r="F237" s="10"/>
      <c r="G237" s="10"/>
      <c r="H237" s="10"/>
      <c r="I237" s="10"/>
    </row>
    <row r="238" spans="1:9" s="21" customFormat="1" x14ac:dyDescent="0.25">
      <c r="A238" s="35">
        <v>40190</v>
      </c>
      <c r="B238" s="36">
        <v>6.3</v>
      </c>
      <c r="C238" s="37">
        <v>214177</v>
      </c>
      <c r="D238" s="38">
        <v>159.4</v>
      </c>
      <c r="E238" s="39"/>
      <c r="F238" s="10"/>
      <c r="G238" s="10"/>
      <c r="H238" s="10"/>
      <c r="I238" s="10"/>
    </row>
    <row r="239" spans="1:9" s="21" customFormat="1" x14ac:dyDescent="0.25">
      <c r="A239" s="35">
        <v>40191</v>
      </c>
      <c r="B239" s="36">
        <v>6.99</v>
      </c>
      <c r="C239" s="37">
        <v>152103</v>
      </c>
      <c r="D239" s="38">
        <v>166.95</v>
      </c>
      <c r="E239" s="39"/>
      <c r="F239" s="10"/>
      <c r="G239" s="10"/>
      <c r="H239" s="10"/>
      <c r="I239" s="10"/>
    </row>
    <row r="240" spans="1:9" s="21" customFormat="1" x14ac:dyDescent="0.25">
      <c r="A240" s="35">
        <v>40192</v>
      </c>
      <c r="B240" s="36">
        <v>7</v>
      </c>
      <c r="C240" s="37">
        <v>3671997</v>
      </c>
      <c r="D240" s="38">
        <v>166.58</v>
      </c>
      <c r="E240" s="39"/>
      <c r="F240" s="10"/>
      <c r="G240" s="10"/>
      <c r="H240" s="10"/>
      <c r="I240" s="10"/>
    </row>
    <row r="241" spans="1:9" s="21" customFormat="1" x14ac:dyDescent="0.25">
      <c r="A241" s="35">
        <v>40193</v>
      </c>
      <c r="B241" s="36">
        <v>7</v>
      </c>
      <c r="C241" s="37">
        <v>1804975</v>
      </c>
      <c r="D241" s="38">
        <v>164.16</v>
      </c>
      <c r="E241" s="39"/>
      <c r="F241" s="10"/>
      <c r="G241" s="10"/>
      <c r="H241" s="10"/>
      <c r="I241" s="10"/>
    </row>
    <row r="242" spans="1:9" s="21" customFormat="1" x14ac:dyDescent="0.25">
      <c r="A242" s="35">
        <v>40196</v>
      </c>
      <c r="B242" s="36">
        <v>7</v>
      </c>
      <c r="C242" s="37">
        <v>232914</v>
      </c>
      <c r="D242" s="38">
        <v>161.81</v>
      </c>
      <c r="E242" s="39"/>
      <c r="F242" s="10"/>
      <c r="G242" s="10"/>
      <c r="H242" s="10"/>
      <c r="I242" s="10"/>
    </row>
    <row r="243" spans="1:9" s="21" customFormat="1" x14ac:dyDescent="0.25">
      <c r="A243" s="35">
        <v>40197</v>
      </c>
      <c r="B243" s="36">
        <v>6.5</v>
      </c>
      <c r="C243" s="37">
        <v>27659</v>
      </c>
      <c r="D243" s="38">
        <v>160.28</v>
      </c>
      <c r="E243" s="39"/>
      <c r="F243" s="10"/>
      <c r="G243" s="10"/>
      <c r="H243" s="10"/>
      <c r="I243" s="10"/>
    </row>
    <row r="244" spans="1:9" s="21" customFormat="1" x14ac:dyDescent="0.25">
      <c r="A244" s="35">
        <v>40198</v>
      </c>
      <c r="B244" s="36">
        <v>7</v>
      </c>
      <c r="C244" s="37">
        <v>1073861</v>
      </c>
      <c r="D244" s="38">
        <v>159.09</v>
      </c>
      <c r="E244" s="39"/>
      <c r="F244" s="10"/>
      <c r="G244" s="10"/>
      <c r="H244" s="10"/>
      <c r="I244" s="10"/>
    </row>
    <row r="245" spans="1:9" s="21" customFormat="1" x14ac:dyDescent="0.25">
      <c r="A245" s="35">
        <v>40199</v>
      </c>
      <c r="B245" s="36">
        <v>7</v>
      </c>
      <c r="C245" s="37">
        <v>888332</v>
      </c>
      <c r="D245" s="38">
        <v>160.76</v>
      </c>
      <c r="E245" s="39"/>
      <c r="F245" s="10"/>
      <c r="G245" s="10"/>
      <c r="H245" s="10"/>
      <c r="I245" s="10"/>
    </row>
    <row r="246" spans="1:9" s="21" customFormat="1" x14ac:dyDescent="0.25">
      <c r="A246" s="35">
        <v>40200</v>
      </c>
      <c r="B246" s="36">
        <v>7</v>
      </c>
      <c r="C246" s="37">
        <v>576888</v>
      </c>
      <c r="D246" s="38">
        <v>158.33000000000001</v>
      </c>
      <c r="E246" s="39"/>
      <c r="F246" s="10"/>
      <c r="G246" s="10"/>
      <c r="H246" s="10"/>
      <c r="I246" s="10"/>
    </row>
    <row r="247" spans="1:9" s="21" customFormat="1" x14ac:dyDescent="0.25">
      <c r="A247" s="35">
        <v>40203</v>
      </c>
      <c r="B247" s="36">
        <v>7</v>
      </c>
      <c r="C247" s="37">
        <v>0</v>
      </c>
      <c r="D247" s="38">
        <v>159.54</v>
      </c>
      <c r="E247" s="39"/>
      <c r="F247" s="10"/>
      <c r="G247" s="10"/>
      <c r="H247" s="10"/>
      <c r="I247" s="10"/>
    </row>
    <row r="248" spans="1:9" s="21" customFormat="1" x14ac:dyDescent="0.25">
      <c r="A248" s="35">
        <v>40204</v>
      </c>
      <c r="B248" s="36">
        <v>7</v>
      </c>
      <c r="C248" s="37">
        <v>42532</v>
      </c>
      <c r="D248" s="38">
        <v>157.16999999999999</v>
      </c>
      <c r="E248" s="39"/>
      <c r="F248" s="10"/>
      <c r="G248" s="10"/>
      <c r="H248" s="10"/>
      <c r="I248" s="10"/>
    </row>
    <row r="249" spans="1:9" s="21" customFormat="1" x14ac:dyDescent="0.25">
      <c r="A249" s="35">
        <v>40205</v>
      </c>
      <c r="B249" s="36">
        <v>6.7</v>
      </c>
      <c r="C249" s="37">
        <v>13921</v>
      </c>
      <c r="D249" s="38">
        <v>154.85</v>
      </c>
      <c r="E249" s="39"/>
      <c r="F249" s="10"/>
      <c r="G249" s="10"/>
      <c r="H249" s="10"/>
      <c r="I249" s="10"/>
    </row>
    <row r="250" spans="1:9" s="21" customFormat="1" x14ac:dyDescent="0.25">
      <c r="A250" s="35">
        <v>40206</v>
      </c>
      <c r="B250" s="36">
        <v>6.5</v>
      </c>
      <c r="C250" s="37">
        <v>106427</v>
      </c>
      <c r="D250" s="38">
        <v>157.36000000000001</v>
      </c>
      <c r="E250" s="39"/>
      <c r="F250" s="10"/>
      <c r="G250" s="10"/>
      <c r="H250" s="10"/>
      <c r="I250" s="10"/>
    </row>
    <row r="251" spans="1:9" s="21" customFormat="1" x14ac:dyDescent="0.25">
      <c r="A251" s="35">
        <v>40207</v>
      </c>
      <c r="B251" s="36">
        <v>6</v>
      </c>
      <c r="C251" s="37">
        <v>196380</v>
      </c>
      <c r="D251" s="38">
        <v>156.52000000000001</v>
      </c>
      <c r="E251" s="39"/>
      <c r="F251" s="10"/>
      <c r="G251" s="10"/>
      <c r="H251" s="10"/>
      <c r="I251" s="10"/>
    </row>
    <row r="252" spans="1:9" s="21" customFormat="1" x14ac:dyDescent="0.25">
      <c r="A252" s="35">
        <v>40210</v>
      </c>
      <c r="B252" s="36">
        <v>6.5</v>
      </c>
      <c r="C252" s="37">
        <v>2201258</v>
      </c>
      <c r="D252" s="38">
        <v>155.51</v>
      </c>
      <c r="E252" s="39"/>
      <c r="F252" s="10"/>
      <c r="G252" s="10"/>
      <c r="H252" s="10"/>
      <c r="I252" s="10"/>
    </row>
    <row r="253" spans="1:9" s="21" customFormat="1" x14ac:dyDescent="0.25">
      <c r="A253" s="35">
        <v>40211</v>
      </c>
      <c r="B253" s="36">
        <v>6.75</v>
      </c>
      <c r="C253" s="37">
        <v>0</v>
      </c>
      <c r="D253" s="38">
        <v>154.91</v>
      </c>
      <c r="E253" s="39"/>
      <c r="F253" s="10"/>
      <c r="G253" s="10"/>
      <c r="H253" s="10"/>
      <c r="I253" s="10"/>
    </row>
    <row r="254" spans="1:9" s="21" customFormat="1" x14ac:dyDescent="0.25">
      <c r="A254" s="35">
        <v>40212</v>
      </c>
      <c r="B254" s="36">
        <v>7</v>
      </c>
      <c r="C254" s="37">
        <v>316386</v>
      </c>
      <c r="D254" s="38">
        <v>154.12</v>
      </c>
      <c r="E254" s="39"/>
      <c r="F254" s="10"/>
      <c r="G254" s="10"/>
      <c r="H254" s="10"/>
      <c r="I254" s="10"/>
    </row>
    <row r="255" spans="1:9" s="21" customFormat="1" x14ac:dyDescent="0.25">
      <c r="A255" s="35">
        <v>40213</v>
      </c>
      <c r="B255" s="36">
        <v>7</v>
      </c>
      <c r="C255" s="37">
        <v>268461</v>
      </c>
      <c r="D255" s="38">
        <v>154.9</v>
      </c>
      <c r="E255" s="39"/>
      <c r="F255" s="10"/>
      <c r="G255" s="10"/>
      <c r="H255" s="10"/>
      <c r="I255" s="10"/>
    </row>
    <row r="256" spans="1:9" s="21" customFormat="1" x14ac:dyDescent="0.25">
      <c r="A256" s="35">
        <v>40214</v>
      </c>
      <c r="B256" s="36">
        <v>6.8</v>
      </c>
      <c r="C256" s="37">
        <v>93977</v>
      </c>
      <c r="D256" s="38">
        <v>154.27000000000001</v>
      </c>
      <c r="E256" s="39"/>
      <c r="F256" s="10"/>
      <c r="G256" s="10"/>
      <c r="H256" s="10"/>
      <c r="I256" s="10"/>
    </row>
    <row r="257" spans="1:9" s="21" customFormat="1" x14ac:dyDescent="0.25">
      <c r="A257" s="35">
        <v>40217</v>
      </c>
      <c r="B257" s="36">
        <v>6.75</v>
      </c>
      <c r="C257" s="37">
        <v>0</v>
      </c>
      <c r="D257" s="38">
        <v>153.88999999999999</v>
      </c>
      <c r="E257" s="39"/>
      <c r="F257" s="10"/>
      <c r="G257" s="10"/>
      <c r="H257" s="10"/>
      <c r="I257" s="10"/>
    </row>
    <row r="258" spans="1:9" s="21" customFormat="1" x14ac:dyDescent="0.25">
      <c r="A258" s="35">
        <v>40218</v>
      </c>
      <c r="B258" s="36">
        <v>7</v>
      </c>
      <c r="C258" s="37">
        <v>64487</v>
      </c>
      <c r="D258" s="38">
        <v>153.19999999999999</v>
      </c>
      <c r="E258" s="39"/>
      <c r="F258" s="10"/>
      <c r="G258" s="10"/>
      <c r="H258" s="10"/>
      <c r="I258" s="10"/>
    </row>
    <row r="259" spans="1:9" s="21" customFormat="1" x14ac:dyDescent="0.25">
      <c r="A259" s="35">
        <v>40219</v>
      </c>
      <c r="B259" s="36">
        <v>6.5</v>
      </c>
      <c r="C259" s="37">
        <v>126986</v>
      </c>
      <c r="D259" s="38">
        <v>151.99</v>
      </c>
      <c r="E259" s="39"/>
      <c r="F259" s="10"/>
      <c r="G259" s="10"/>
      <c r="H259" s="10"/>
      <c r="I259" s="10"/>
    </row>
    <row r="260" spans="1:9" s="21" customFormat="1" x14ac:dyDescent="0.25">
      <c r="A260" s="35">
        <v>40220</v>
      </c>
      <c r="B260" s="36">
        <v>6.8</v>
      </c>
      <c r="C260" s="37">
        <v>1585315</v>
      </c>
      <c r="D260" s="38">
        <v>152.93</v>
      </c>
      <c r="E260" s="39"/>
      <c r="F260" s="10"/>
      <c r="G260" s="10"/>
      <c r="H260" s="10"/>
      <c r="I260" s="10"/>
    </row>
    <row r="261" spans="1:9" s="21" customFormat="1" x14ac:dyDescent="0.25">
      <c r="A261" s="35">
        <v>40221</v>
      </c>
      <c r="B261" s="36">
        <v>6.5</v>
      </c>
      <c r="C261" s="37">
        <v>78422</v>
      </c>
      <c r="D261" s="38">
        <v>152.08000000000001</v>
      </c>
      <c r="E261" s="39"/>
      <c r="F261" s="10"/>
      <c r="G261" s="10"/>
      <c r="H261" s="10"/>
      <c r="I261" s="10"/>
    </row>
    <row r="262" spans="1:9" s="21" customFormat="1" x14ac:dyDescent="0.25">
      <c r="A262" s="35">
        <v>40224</v>
      </c>
      <c r="B262" s="36">
        <v>6.7</v>
      </c>
      <c r="C262" s="37">
        <v>22473</v>
      </c>
      <c r="D262" s="38">
        <v>151.63999999999999</v>
      </c>
      <c r="E262" s="39"/>
      <c r="F262" s="10"/>
      <c r="G262" s="10"/>
      <c r="H262" s="10"/>
      <c r="I262" s="10"/>
    </row>
    <row r="263" spans="1:9" s="21" customFormat="1" x14ac:dyDescent="0.25">
      <c r="A263" s="35">
        <v>40225</v>
      </c>
      <c r="B263" s="36">
        <v>6.8</v>
      </c>
      <c r="C263" s="37">
        <v>23095</v>
      </c>
      <c r="D263" s="38">
        <v>150.66</v>
      </c>
      <c r="E263" s="39"/>
      <c r="F263" s="10"/>
      <c r="G263" s="10"/>
      <c r="H263" s="10"/>
      <c r="I263" s="10"/>
    </row>
    <row r="264" spans="1:9" s="21" customFormat="1" x14ac:dyDescent="0.25">
      <c r="A264" s="35">
        <v>40226</v>
      </c>
      <c r="B264" s="36">
        <v>6.5</v>
      </c>
      <c r="C264" s="37">
        <v>815395</v>
      </c>
      <c r="D264" s="38">
        <v>150.12</v>
      </c>
      <c r="E264" s="39"/>
      <c r="F264" s="10"/>
      <c r="G264" s="10"/>
      <c r="H264" s="10"/>
      <c r="I264" s="10"/>
    </row>
    <row r="265" spans="1:9" s="21" customFormat="1" x14ac:dyDescent="0.25">
      <c r="A265" s="35">
        <v>40227</v>
      </c>
      <c r="B265" s="36">
        <v>6</v>
      </c>
      <c r="C265" s="37">
        <v>3596</v>
      </c>
      <c r="D265" s="38">
        <v>150.13999999999999</v>
      </c>
      <c r="E265" s="39"/>
      <c r="F265" s="10"/>
      <c r="G265" s="10"/>
      <c r="H265" s="10"/>
      <c r="I265" s="10"/>
    </row>
    <row r="266" spans="1:9" s="21" customFormat="1" x14ac:dyDescent="0.25">
      <c r="A266" s="35">
        <v>40228</v>
      </c>
      <c r="B266" s="36">
        <v>6</v>
      </c>
      <c r="C266" s="37">
        <v>327768</v>
      </c>
      <c r="D266" s="38">
        <v>148.59</v>
      </c>
      <c r="E266" s="39"/>
      <c r="F266" s="10"/>
      <c r="G266" s="10"/>
      <c r="H266" s="10"/>
      <c r="I266" s="10"/>
    </row>
    <row r="267" spans="1:9" s="21" customFormat="1" x14ac:dyDescent="0.25">
      <c r="A267" s="35">
        <v>40231</v>
      </c>
      <c r="B267" s="36">
        <v>6</v>
      </c>
      <c r="C267" s="37">
        <v>730</v>
      </c>
      <c r="D267" s="38">
        <v>145.05000000000001</v>
      </c>
      <c r="E267" s="39"/>
      <c r="F267" s="10"/>
      <c r="G267" s="10"/>
      <c r="H267" s="10"/>
      <c r="I267" s="10"/>
    </row>
    <row r="268" spans="1:9" s="21" customFormat="1" x14ac:dyDescent="0.25">
      <c r="A268" s="35">
        <v>40232</v>
      </c>
      <c r="B268" s="36">
        <v>5.8</v>
      </c>
      <c r="C268" s="37">
        <v>20298</v>
      </c>
      <c r="D268" s="38">
        <v>142.26</v>
      </c>
      <c r="E268" s="39"/>
      <c r="F268" s="10"/>
      <c r="G268" s="10"/>
      <c r="H268" s="10"/>
      <c r="I268" s="10"/>
    </row>
    <row r="269" spans="1:9" s="21" customFormat="1" x14ac:dyDescent="0.25">
      <c r="A269" s="35">
        <v>40233</v>
      </c>
      <c r="B269" s="36">
        <v>5.5</v>
      </c>
      <c r="C269" s="37">
        <v>2000000</v>
      </c>
      <c r="D269" s="38">
        <v>141.26</v>
      </c>
      <c r="E269" s="39"/>
      <c r="F269" s="10"/>
      <c r="G269" s="10"/>
      <c r="H269" s="10"/>
      <c r="I269" s="10"/>
    </row>
    <row r="270" spans="1:9" s="21" customFormat="1" x14ac:dyDescent="0.25">
      <c r="A270" s="35">
        <v>40234</v>
      </c>
      <c r="B270" s="36">
        <v>5</v>
      </c>
      <c r="C270" s="37">
        <v>213141</v>
      </c>
      <c r="D270" s="38">
        <v>139.54</v>
      </c>
      <c r="E270" s="39"/>
      <c r="F270" s="10"/>
      <c r="G270" s="10"/>
      <c r="H270" s="10"/>
      <c r="I270" s="10"/>
    </row>
    <row r="271" spans="1:9" s="21" customFormat="1" x14ac:dyDescent="0.25">
      <c r="A271" s="35">
        <v>40235</v>
      </c>
      <c r="B271" s="36">
        <v>5.5</v>
      </c>
      <c r="C271" s="37">
        <v>0</v>
      </c>
      <c r="D271" s="38">
        <v>140.37</v>
      </c>
      <c r="E271" s="39"/>
      <c r="F271" s="10"/>
      <c r="G271" s="10"/>
      <c r="H271" s="10"/>
      <c r="I271" s="10"/>
    </row>
    <row r="272" spans="1:9" s="21" customFormat="1" x14ac:dyDescent="0.25">
      <c r="A272" s="35">
        <f>A270+4</f>
        <v>40238</v>
      </c>
      <c r="B272" s="36">
        <v>5</v>
      </c>
      <c r="C272" s="37">
        <v>926870</v>
      </c>
      <c r="D272" s="38">
        <v>139.87</v>
      </c>
      <c r="E272" s="39"/>
      <c r="F272" s="10"/>
      <c r="G272" s="10"/>
      <c r="H272" s="10"/>
      <c r="I272" s="10"/>
    </row>
    <row r="273" spans="1:9" s="21" customFormat="1" x14ac:dyDescent="0.25">
      <c r="A273" s="35">
        <f>A272+1</f>
        <v>40239</v>
      </c>
      <c r="B273" s="36">
        <v>5</v>
      </c>
      <c r="C273" s="37">
        <v>126017</v>
      </c>
      <c r="D273" s="38">
        <v>134.44999999999999</v>
      </c>
      <c r="E273" s="39"/>
      <c r="F273" s="10"/>
      <c r="G273" s="10"/>
      <c r="H273" s="10"/>
      <c r="I273" s="10"/>
    </row>
    <row r="274" spans="1:9" s="21" customFormat="1" x14ac:dyDescent="0.25">
      <c r="A274" s="35">
        <f>A273+1</f>
        <v>40240</v>
      </c>
      <c r="B274" s="36">
        <v>5</v>
      </c>
      <c r="C274" s="37">
        <v>256582</v>
      </c>
      <c r="D274" s="38">
        <v>130.37</v>
      </c>
      <c r="E274" s="39"/>
      <c r="F274" s="10"/>
      <c r="G274" s="10"/>
      <c r="H274" s="10"/>
      <c r="I274" s="10"/>
    </row>
    <row r="275" spans="1:9" s="21" customFormat="1" x14ac:dyDescent="0.25">
      <c r="A275" s="35">
        <f>A274+1</f>
        <v>40241</v>
      </c>
      <c r="B275" s="36">
        <v>5.01</v>
      </c>
      <c r="C275" s="37">
        <v>10044</v>
      </c>
      <c r="D275" s="38">
        <v>132.9</v>
      </c>
      <c r="E275" s="39"/>
      <c r="F275" s="10"/>
      <c r="G275" s="10"/>
      <c r="H275" s="10"/>
      <c r="I275" s="10"/>
    </row>
    <row r="276" spans="1:9" s="21" customFormat="1" x14ac:dyDescent="0.25">
      <c r="A276" s="35">
        <f>A275+1</f>
        <v>40242</v>
      </c>
      <c r="B276" s="36">
        <v>5.25</v>
      </c>
      <c r="C276" s="37">
        <v>0</v>
      </c>
      <c r="D276" s="38">
        <v>133.51</v>
      </c>
      <c r="E276" s="39"/>
      <c r="F276" s="10"/>
      <c r="G276" s="10"/>
      <c r="H276" s="10"/>
      <c r="I276" s="10"/>
    </row>
    <row r="277" spans="1:9" s="21" customFormat="1" x14ac:dyDescent="0.25">
      <c r="A277" s="35">
        <f>A275+4</f>
        <v>40245</v>
      </c>
      <c r="B277" s="36">
        <v>5.5</v>
      </c>
      <c r="C277" s="37">
        <v>1793001</v>
      </c>
      <c r="D277" s="38">
        <v>134.01</v>
      </c>
      <c r="E277" s="39"/>
      <c r="F277" s="10"/>
      <c r="G277" s="10"/>
      <c r="H277" s="10"/>
      <c r="I277" s="10"/>
    </row>
    <row r="278" spans="1:9" s="21" customFormat="1" x14ac:dyDescent="0.25">
      <c r="A278" s="35">
        <f>A277+1</f>
        <v>40246</v>
      </c>
      <c r="B278" s="36">
        <v>5</v>
      </c>
      <c r="C278" s="37">
        <v>619921</v>
      </c>
      <c r="D278" s="38">
        <v>135.82</v>
      </c>
      <c r="E278" s="39"/>
      <c r="F278" s="10"/>
      <c r="G278" s="10"/>
      <c r="H278" s="10"/>
      <c r="I278" s="10"/>
    </row>
    <row r="279" spans="1:9" s="21" customFormat="1" x14ac:dyDescent="0.25">
      <c r="A279" s="35">
        <f>A278+1</f>
        <v>40247</v>
      </c>
      <c r="B279" s="36">
        <v>5.5</v>
      </c>
      <c r="C279" s="37">
        <v>6140</v>
      </c>
      <c r="D279" s="38">
        <v>136.51</v>
      </c>
      <c r="E279" s="39"/>
      <c r="F279" s="10"/>
      <c r="G279" s="10"/>
      <c r="H279" s="10"/>
      <c r="I279" s="10"/>
    </row>
    <row r="280" spans="1:9" s="21" customFormat="1" x14ac:dyDescent="0.25">
      <c r="A280" s="35">
        <f>A279+1</f>
        <v>40248</v>
      </c>
      <c r="B280" s="36">
        <v>5.5</v>
      </c>
      <c r="C280" s="37">
        <v>511050</v>
      </c>
      <c r="D280" s="38">
        <v>136.11000000000001</v>
      </c>
      <c r="E280" s="39"/>
      <c r="F280" s="10"/>
      <c r="G280" s="10"/>
      <c r="H280" s="10"/>
      <c r="I280" s="10"/>
    </row>
    <row r="281" spans="1:9" s="21" customFormat="1" x14ac:dyDescent="0.25">
      <c r="A281" s="35">
        <f>A280+1</f>
        <v>40249</v>
      </c>
      <c r="B281" s="36">
        <v>6</v>
      </c>
      <c r="C281" s="37">
        <v>88870</v>
      </c>
      <c r="D281" s="38">
        <v>136.30000000000001</v>
      </c>
      <c r="E281" s="39"/>
      <c r="F281" s="10"/>
      <c r="G281" s="10"/>
      <c r="H281" s="10"/>
      <c r="I281" s="10"/>
    </row>
    <row r="282" spans="1:9" s="21" customFormat="1" x14ac:dyDescent="0.25">
      <c r="A282" s="35">
        <f>A280+4</f>
        <v>40252</v>
      </c>
      <c r="B282" s="36">
        <v>6</v>
      </c>
      <c r="C282" s="37">
        <v>0</v>
      </c>
      <c r="D282" s="38">
        <v>135.59</v>
      </c>
      <c r="E282" s="39"/>
      <c r="F282" s="10"/>
      <c r="G282" s="10"/>
      <c r="H282" s="10"/>
      <c r="I282" s="10"/>
    </row>
    <row r="283" spans="1:9" s="21" customFormat="1" x14ac:dyDescent="0.25">
      <c r="A283" s="35">
        <f>A282+1</f>
        <v>40253</v>
      </c>
      <c r="B283" s="36">
        <v>6</v>
      </c>
      <c r="C283" s="37">
        <v>51724</v>
      </c>
      <c r="D283" s="38">
        <v>134.02000000000001</v>
      </c>
      <c r="E283" s="39"/>
      <c r="F283" s="10"/>
      <c r="G283" s="10"/>
      <c r="H283" s="10"/>
      <c r="I283" s="10"/>
    </row>
    <row r="284" spans="1:9" s="21" customFormat="1" x14ac:dyDescent="0.25">
      <c r="A284" s="35">
        <f>A283+1</f>
        <v>40254</v>
      </c>
      <c r="B284" s="36">
        <v>5.5</v>
      </c>
      <c r="C284" s="37">
        <v>17831</v>
      </c>
      <c r="D284" s="38">
        <v>131.51</v>
      </c>
      <c r="E284" s="39"/>
      <c r="F284" s="10"/>
      <c r="G284" s="10"/>
      <c r="H284" s="10"/>
      <c r="I284" s="10"/>
    </row>
    <row r="285" spans="1:9" s="21" customFormat="1" x14ac:dyDescent="0.25">
      <c r="A285" s="35">
        <f>A284+1</f>
        <v>40255</v>
      </c>
      <c r="B285" s="36">
        <v>5.5</v>
      </c>
      <c r="C285" s="37">
        <v>1004129</v>
      </c>
      <c r="D285" s="38">
        <v>128.51</v>
      </c>
      <c r="E285" s="39"/>
      <c r="F285" s="10"/>
      <c r="G285" s="10"/>
      <c r="H285" s="10"/>
      <c r="I285" s="10"/>
    </row>
    <row r="286" spans="1:9" s="21" customFormat="1" x14ac:dyDescent="0.25">
      <c r="A286" s="35">
        <f>A285+1</f>
        <v>40256</v>
      </c>
      <c r="B286" s="36">
        <v>5.5</v>
      </c>
      <c r="C286" s="37">
        <v>74565</v>
      </c>
      <c r="D286" s="38">
        <v>130.12</v>
      </c>
      <c r="E286" s="39"/>
      <c r="F286" s="10"/>
      <c r="G286" s="10"/>
      <c r="H286" s="10"/>
      <c r="I286" s="10"/>
    </row>
    <row r="287" spans="1:9" s="21" customFormat="1" x14ac:dyDescent="0.25">
      <c r="A287" s="35">
        <f>A285+4</f>
        <v>40259</v>
      </c>
      <c r="B287" s="36">
        <v>5.5</v>
      </c>
      <c r="C287" s="37">
        <v>0</v>
      </c>
      <c r="D287" s="38">
        <v>130.96</v>
      </c>
      <c r="E287" s="39"/>
      <c r="F287" s="10"/>
      <c r="G287" s="10"/>
      <c r="H287" s="10"/>
      <c r="I287" s="10"/>
    </row>
    <row r="288" spans="1:9" s="21" customFormat="1" x14ac:dyDescent="0.25">
      <c r="A288" s="35">
        <f>A287+1</f>
        <v>40260</v>
      </c>
      <c r="B288" s="36">
        <v>6</v>
      </c>
      <c r="C288" s="37">
        <v>300</v>
      </c>
      <c r="D288" s="38">
        <v>134.85</v>
      </c>
      <c r="E288" s="39"/>
      <c r="F288" s="10"/>
      <c r="G288" s="10"/>
      <c r="H288" s="10"/>
      <c r="I288" s="10"/>
    </row>
    <row r="289" spans="1:9" s="21" customFormat="1" x14ac:dyDescent="0.25">
      <c r="A289" s="35">
        <f>A288+1</f>
        <v>40261</v>
      </c>
      <c r="B289" s="36">
        <v>6</v>
      </c>
      <c r="C289" s="37">
        <v>96767</v>
      </c>
      <c r="D289" s="38">
        <v>138.44</v>
      </c>
      <c r="E289" s="39"/>
      <c r="F289" s="10"/>
      <c r="G289" s="10"/>
      <c r="H289" s="10"/>
      <c r="I289" s="10"/>
    </row>
    <row r="290" spans="1:9" s="21" customFormat="1" x14ac:dyDescent="0.25">
      <c r="A290" s="35">
        <f>A289+1</f>
        <v>40262</v>
      </c>
      <c r="B290" s="36">
        <v>6.2</v>
      </c>
      <c r="C290" s="37">
        <v>513297</v>
      </c>
      <c r="D290" s="38">
        <v>140.04</v>
      </c>
      <c r="E290" s="39"/>
      <c r="F290" s="10"/>
      <c r="G290" s="10"/>
      <c r="H290" s="10"/>
      <c r="I290" s="10"/>
    </row>
    <row r="291" spans="1:9" s="21" customFormat="1" x14ac:dyDescent="0.25">
      <c r="A291" s="35">
        <f>A290+1</f>
        <v>40263</v>
      </c>
      <c r="B291" s="36">
        <v>6.2</v>
      </c>
      <c r="C291" s="37">
        <v>0</v>
      </c>
      <c r="D291" s="38">
        <v>141.13999999999999</v>
      </c>
      <c r="E291" s="39"/>
      <c r="F291" s="10"/>
      <c r="G291" s="10"/>
      <c r="H291" s="10"/>
      <c r="I291" s="10"/>
    </row>
    <row r="292" spans="1:9" s="21" customFormat="1" x14ac:dyDescent="0.25">
      <c r="A292" s="35">
        <f>A290+4</f>
        <v>40266</v>
      </c>
      <c r="B292" s="36">
        <v>6.5</v>
      </c>
      <c r="C292" s="37">
        <v>63743</v>
      </c>
      <c r="D292" s="38">
        <v>140.77000000000001</v>
      </c>
      <c r="E292" s="39"/>
      <c r="F292" s="10"/>
      <c r="G292" s="10"/>
      <c r="H292" s="10"/>
      <c r="I292" s="10"/>
    </row>
    <row r="293" spans="1:9" s="21" customFormat="1" x14ac:dyDescent="0.25">
      <c r="A293" s="35">
        <f>A292+1</f>
        <v>40267</v>
      </c>
      <c r="B293" s="36">
        <v>6.5</v>
      </c>
      <c r="C293" s="37">
        <v>475544</v>
      </c>
      <c r="D293" s="38">
        <v>142.26</v>
      </c>
      <c r="E293" s="39"/>
      <c r="F293" s="10"/>
      <c r="G293" s="10"/>
      <c r="H293" s="10"/>
      <c r="I293" s="10"/>
    </row>
    <row r="294" spans="1:9" s="21" customFormat="1" x14ac:dyDescent="0.25">
      <c r="A294" s="35">
        <f>A293+1</f>
        <v>40268</v>
      </c>
      <c r="B294" s="36">
        <v>6.3</v>
      </c>
      <c r="C294" s="37">
        <v>1614778</v>
      </c>
      <c r="D294" s="38">
        <v>142.37</v>
      </c>
      <c r="E294" s="39"/>
      <c r="F294" s="10"/>
      <c r="G294" s="10"/>
      <c r="H294" s="10"/>
      <c r="I294" s="10"/>
    </row>
    <row r="295" spans="1:9" s="21" customFormat="1" x14ac:dyDescent="0.25">
      <c r="A295" s="35">
        <f>A294+1</f>
        <v>40269</v>
      </c>
      <c r="B295" s="36">
        <v>6.3</v>
      </c>
      <c r="C295" s="37">
        <v>779889</v>
      </c>
      <c r="D295" s="38">
        <v>138.76</v>
      </c>
      <c r="E295" s="39"/>
      <c r="F295" s="10"/>
      <c r="G295" s="10"/>
      <c r="H295" s="10"/>
      <c r="I295" s="10"/>
    </row>
    <row r="296" spans="1:9" s="21" customFormat="1" x14ac:dyDescent="0.25">
      <c r="A296" s="35">
        <f>A295+1</f>
        <v>40270</v>
      </c>
      <c r="B296" s="36">
        <v>6.3</v>
      </c>
      <c r="C296" s="37">
        <v>0</v>
      </c>
      <c r="D296" s="38">
        <v>138.76</v>
      </c>
      <c r="E296" s="39" t="s">
        <v>207</v>
      </c>
      <c r="F296" s="10"/>
      <c r="G296" s="10"/>
      <c r="H296" s="10"/>
      <c r="I296" s="10"/>
    </row>
    <row r="297" spans="1:9" s="21" customFormat="1" x14ac:dyDescent="0.25">
      <c r="A297" s="35">
        <f>A295+4</f>
        <v>40273</v>
      </c>
      <c r="B297" s="36">
        <v>6.3</v>
      </c>
      <c r="C297" s="37">
        <v>0</v>
      </c>
      <c r="D297" s="38">
        <v>138.76</v>
      </c>
      <c r="E297" s="39" t="s">
        <v>207</v>
      </c>
      <c r="F297" s="10"/>
      <c r="G297" s="10"/>
      <c r="H297" s="10"/>
      <c r="I297" s="10"/>
    </row>
    <row r="298" spans="1:9" s="21" customFormat="1" x14ac:dyDescent="0.25">
      <c r="A298" s="35">
        <f>A297+1</f>
        <v>40274</v>
      </c>
      <c r="B298" s="36">
        <v>6.3</v>
      </c>
      <c r="C298" s="37">
        <v>623905</v>
      </c>
      <c r="D298" s="38">
        <v>133.84</v>
      </c>
      <c r="E298" s="39"/>
      <c r="F298" s="10"/>
      <c r="G298" s="10"/>
      <c r="H298" s="10"/>
      <c r="I298" s="10"/>
    </row>
    <row r="299" spans="1:9" s="21" customFormat="1" x14ac:dyDescent="0.25">
      <c r="A299" s="35">
        <f>A298+1</f>
        <v>40275</v>
      </c>
      <c r="B299" s="36">
        <v>6.2</v>
      </c>
      <c r="C299" s="37">
        <v>5496</v>
      </c>
      <c r="D299" s="38">
        <v>134.02000000000001</v>
      </c>
      <c r="E299" s="39"/>
      <c r="F299" s="10"/>
      <c r="G299" s="10"/>
      <c r="H299" s="10"/>
      <c r="I299" s="10"/>
    </row>
    <row r="300" spans="1:9" s="21" customFormat="1" x14ac:dyDescent="0.25">
      <c r="A300" s="35">
        <f>A299+1</f>
        <v>40276</v>
      </c>
      <c r="B300" s="36">
        <v>6.1</v>
      </c>
      <c r="C300" s="37">
        <v>31853</v>
      </c>
      <c r="D300" s="38">
        <v>132</v>
      </c>
      <c r="E300" s="39"/>
      <c r="F300" s="10"/>
      <c r="G300" s="10"/>
      <c r="H300" s="10"/>
      <c r="I300" s="10"/>
    </row>
    <row r="301" spans="1:9" s="21" customFormat="1" x14ac:dyDescent="0.25">
      <c r="A301" s="35">
        <f>A300+1</f>
        <v>40277</v>
      </c>
      <c r="B301" s="36">
        <v>6.1</v>
      </c>
      <c r="C301" s="37">
        <v>467182</v>
      </c>
      <c r="D301" s="38">
        <v>130.94999999999999</v>
      </c>
      <c r="E301" s="39"/>
      <c r="F301" s="10"/>
      <c r="G301" s="10"/>
      <c r="H301" s="10"/>
      <c r="I301" s="10"/>
    </row>
    <row r="302" spans="1:9" s="21" customFormat="1" x14ac:dyDescent="0.25">
      <c r="A302" s="35">
        <f>A300+4</f>
        <v>40280</v>
      </c>
      <c r="B302" s="36">
        <v>6.3</v>
      </c>
      <c r="C302" s="37">
        <v>875379</v>
      </c>
      <c r="D302" s="38">
        <v>131.41</v>
      </c>
      <c r="E302" s="39"/>
      <c r="F302" s="10"/>
      <c r="G302" s="10"/>
      <c r="H302" s="10"/>
      <c r="I302" s="10"/>
    </row>
    <row r="303" spans="1:9" s="21" customFormat="1" x14ac:dyDescent="0.25">
      <c r="A303" s="35">
        <f>A302+1</f>
        <v>40281</v>
      </c>
      <c r="B303" s="36">
        <v>6</v>
      </c>
      <c r="C303" s="37">
        <v>212097</v>
      </c>
      <c r="D303" s="38">
        <v>132.21</v>
      </c>
      <c r="E303" s="39"/>
      <c r="F303" s="10"/>
      <c r="G303" s="10"/>
      <c r="H303" s="10"/>
      <c r="I303" s="10"/>
    </row>
    <row r="304" spans="1:9" s="21" customFormat="1" x14ac:dyDescent="0.25">
      <c r="A304" s="35">
        <f>A303+1</f>
        <v>40282</v>
      </c>
      <c r="B304" s="36">
        <v>6.5</v>
      </c>
      <c r="C304" s="37">
        <v>641408</v>
      </c>
      <c r="D304" s="38">
        <v>133.53</v>
      </c>
      <c r="E304" s="39"/>
      <c r="F304" s="10"/>
      <c r="G304" s="10"/>
      <c r="H304" s="10"/>
      <c r="I304" s="10"/>
    </row>
    <row r="305" spans="1:9" s="21" customFormat="1" x14ac:dyDescent="0.25">
      <c r="A305" s="35">
        <f>A304+1</f>
        <v>40283</v>
      </c>
      <c r="B305" s="36">
        <v>7</v>
      </c>
      <c r="C305" s="37">
        <v>381247</v>
      </c>
      <c r="D305" s="38">
        <v>135.4</v>
      </c>
      <c r="E305" s="39"/>
      <c r="F305" s="10"/>
      <c r="G305" s="10"/>
      <c r="H305" s="10"/>
      <c r="I305" s="10"/>
    </row>
    <row r="306" spans="1:9" s="21" customFormat="1" x14ac:dyDescent="0.25">
      <c r="A306" s="35">
        <f>A305+1</f>
        <v>40284</v>
      </c>
      <c r="B306" s="36">
        <v>7</v>
      </c>
      <c r="C306" s="37">
        <v>29258380</v>
      </c>
      <c r="D306" s="38">
        <v>135.94</v>
      </c>
      <c r="E306" s="39"/>
      <c r="F306" s="10"/>
      <c r="G306" s="10"/>
      <c r="H306" s="10"/>
      <c r="I306" s="10"/>
    </row>
    <row r="307" spans="1:9" s="21" customFormat="1" x14ac:dyDescent="0.25">
      <c r="A307" s="35">
        <f>A306+3</f>
        <v>40287</v>
      </c>
      <c r="B307" s="36">
        <v>7</v>
      </c>
      <c r="C307" s="37">
        <v>0</v>
      </c>
      <c r="D307" s="38">
        <v>135.94</v>
      </c>
      <c r="E307" s="39" t="s">
        <v>208</v>
      </c>
      <c r="F307" s="10"/>
      <c r="G307" s="10"/>
      <c r="H307" s="10"/>
      <c r="I307" s="10"/>
    </row>
    <row r="308" spans="1:9" s="21" customFormat="1" x14ac:dyDescent="0.25">
      <c r="A308" s="35">
        <f>A307+1</f>
        <v>40288</v>
      </c>
      <c r="B308" s="36">
        <v>7</v>
      </c>
      <c r="C308" s="37">
        <v>17100</v>
      </c>
      <c r="D308" s="38">
        <v>133.88999999999999</v>
      </c>
      <c r="E308" s="39"/>
      <c r="F308" s="10"/>
      <c r="G308" s="10"/>
      <c r="H308" s="10"/>
      <c r="I308" s="10"/>
    </row>
    <row r="309" spans="1:9" s="21" customFormat="1" x14ac:dyDescent="0.25">
      <c r="A309" s="35">
        <f>A308+1</f>
        <v>40289</v>
      </c>
      <c r="B309" s="36">
        <v>6.8</v>
      </c>
      <c r="C309" s="37">
        <v>66050</v>
      </c>
      <c r="D309" s="38">
        <v>133.19</v>
      </c>
      <c r="E309" s="39"/>
      <c r="F309" s="10"/>
      <c r="G309" s="10"/>
      <c r="H309" s="10"/>
      <c r="I309" s="10"/>
    </row>
    <row r="310" spans="1:9" s="21" customFormat="1" x14ac:dyDescent="0.25">
      <c r="A310" s="35">
        <f>A309+1</f>
        <v>40290</v>
      </c>
      <c r="B310" s="36">
        <v>6.8</v>
      </c>
      <c r="C310" s="37">
        <v>133393</v>
      </c>
      <c r="D310" s="38">
        <v>133.32</v>
      </c>
      <c r="E310" s="39"/>
      <c r="F310" s="10"/>
      <c r="G310" s="10"/>
      <c r="H310" s="10"/>
      <c r="I310" s="10"/>
    </row>
    <row r="311" spans="1:9" s="21" customFormat="1" x14ac:dyDescent="0.25">
      <c r="A311" s="35">
        <f>A310+1</f>
        <v>40291</v>
      </c>
      <c r="B311" s="36">
        <v>6.9</v>
      </c>
      <c r="C311" s="37">
        <v>7650</v>
      </c>
      <c r="D311" s="38">
        <v>131.55000000000001</v>
      </c>
      <c r="E311" s="39"/>
      <c r="F311" s="10"/>
      <c r="G311" s="10"/>
      <c r="H311" s="10"/>
      <c r="I311" s="10"/>
    </row>
    <row r="312" spans="1:9" s="21" customFormat="1" x14ac:dyDescent="0.25">
      <c r="A312" s="35">
        <f>A311+3</f>
        <v>40294</v>
      </c>
      <c r="B312" s="36">
        <v>7</v>
      </c>
      <c r="C312" s="37">
        <v>22957</v>
      </c>
      <c r="D312" s="38">
        <v>135.02000000000001</v>
      </c>
      <c r="E312" s="39"/>
      <c r="F312" s="10"/>
      <c r="G312" s="10"/>
      <c r="H312" s="10"/>
      <c r="I312" s="10"/>
    </row>
    <row r="313" spans="1:9" s="21" customFormat="1" x14ac:dyDescent="0.25">
      <c r="A313" s="35">
        <f>A312+1</f>
        <v>40295</v>
      </c>
      <c r="B313" s="36">
        <v>7</v>
      </c>
      <c r="C313" s="37">
        <v>250696</v>
      </c>
      <c r="D313" s="38">
        <v>136.88999999999999</v>
      </c>
      <c r="E313" s="39"/>
      <c r="F313" s="10"/>
      <c r="G313" s="10"/>
      <c r="H313" s="10"/>
      <c r="I313" s="10"/>
    </row>
    <row r="314" spans="1:9" s="21" customFormat="1" x14ac:dyDescent="0.25">
      <c r="A314" s="35">
        <f>A313+1</f>
        <v>40296</v>
      </c>
      <c r="B314" s="36">
        <v>6.7</v>
      </c>
      <c r="C314" s="37">
        <v>11250</v>
      </c>
      <c r="D314" s="38">
        <v>137.57</v>
      </c>
      <c r="E314" s="39"/>
      <c r="F314" s="10"/>
      <c r="G314" s="10"/>
      <c r="H314" s="10"/>
      <c r="I314" s="10"/>
    </row>
    <row r="315" spans="1:9" s="21" customFormat="1" x14ac:dyDescent="0.25">
      <c r="A315" s="35">
        <f>A314+1</f>
        <v>40297</v>
      </c>
      <c r="B315" s="36">
        <v>6.5</v>
      </c>
      <c r="C315" s="37">
        <v>756441</v>
      </c>
      <c r="D315" s="38">
        <v>137.91</v>
      </c>
      <c r="E315" s="39"/>
      <c r="F315" s="10"/>
      <c r="G315" s="10"/>
      <c r="H315" s="10"/>
      <c r="I315" s="10"/>
    </row>
    <row r="316" spans="1:9" s="21" customFormat="1" x14ac:dyDescent="0.25">
      <c r="A316" s="35">
        <f>A315+1</f>
        <v>40298</v>
      </c>
      <c r="B316" s="36">
        <v>6.4</v>
      </c>
      <c r="C316" s="37">
        <v>600</v>
      </c>
      <c r="D316" s="38">
        <v>139.01</v>
      </c>
      <c r="E316" s="39"/>
      <c r="F316" s="10"/>
      <c r="G316" s="10"/>
      <c r="H316" s="10"/>
      <c r="I316" s="10"/>
    </row>
    <row r="317" spans="1:9" s="21" customFormat="1" x14ac:dyDescent="0.25">
      <c r="A317" s="35">
        <f>A316+3</f>
        <v>40301</v>
      </c>
      <c r="B317" s="36">
        <v>6.5</v>
      </c>
      <c r="C317" s="37">
        <v>932</v>
      </c>
      <c r="D317" s="38">
        <v>139.49</v>
      </c>
      <c r="E317" s="39"/>
      <c r="F317" s="10"/>
      <c r="G317" s="10"/>
      <c r="H317" s="10"/>
      <c r="I317" s="10"/>
    </row>
    <row r="318" spans="1:9" s="21" customFormat="1" x14ac:dyDescent="0.25">
      <c r="A318" s="35">
        <f>A317+1</f>
        <v>40302</v>
      </c>
      <c r="B318" s="36">
        <v>6.9</v>
      </c>
      <c r="C318" s="37">
        <v>379842</v>
      </c>
      <c r="D318" s="38">
        <v>137.5</v>
      </c>
      <c r="E318" s="39"/>
      <c r="F318" s="10"/>
      <c r="G318" s="10"/>
      <c r="H318" s="10"/>
      <c r="I318" s="10"/>
    </row>
    <row r="319" spans="1:9" s="21" customFormat="1" x14ac:dyDescent="0.25">
      <c r="A319" s="35">
        <f>A318+1</f>
        <v>40303</v>
      </c>
      <c r="B319" s="36">
        <v>7</v>
      </c>
      <c r="C319" s="37">
        <v>85855</v>
      </c>
      <c r="D319" s="38">
        <v>137.04</v>
      </c>
      <c r="E319" s="39"/>
      <c r="F319" s="10"/>
      <c r="G319" s="10"/>
      <c r="H319" s="10"/>
      <c r="I319" s="10"/>
    </row>
    <row r="320" spans="1:9" s="21" customFormat="1" x14ac:dyDescent="0.25">
      <c r="A320" s="35">
        <f>A319+1</f>
        <v>40304</v>
      </c>
      <c r="B320" s="36">
        <v>6.7</v>
      </c>
      <c r="C320" s="37">
        <v>8034</v>
      </c>
      <c r="D320" s="38">
        <v>134.87</v>
      </c>
      <c r="E320" s="39"/>
      <c r="F320" s="10"/>
      <c r="G320" s="10"/>
      <c r="H320" s="10"/>
      <c r="I320" s="10"/>
    </row>
    <row r="321" spans="1:9" s="21" customFormat="1" x14ac:dyDescent="0.25">
      <c r="A321" s="35">
        <f>A320+1</f>
        <v>40305</v>
      </c>
      <c r="B321" s="36">
        <v>6.5</v>
      </c>
      <c r="C321" s="37">
        <v>208099</v>
      </c>
      <c r="D321" s="38">
        <v>137.91999999999999</v>
      </c>
      <c r="E321" s="39"/>
      <c r="F321" s="10"/>
      <c r="G321" s="10"/>
      <c r="H321" s="10"/>
      <c r="I321" s="10"/>
    </row>
    <row r="322" spans="1:9" s="21" customFormat="1" x14ac:dyDescent="0.25">
      <c r="A322" s="35">
        <f>A321+3</f>
        <v>40308</v>
      </c>
      <c r="B322" s="36">
        <v>6.5</v>
      </c>
      <c r="C322" s="37">
        <v>67791</v>
      </c>
      <c r="D322" s="38">
        <v>138.94999999999999</v>
      </c>
      <c r="E322" s="39"/>
      <c r="F322" s="10"/>
      <c r="G322" s="10"/>
      <c r="H322" s="10"/>
      <c r="I322" s="10"/>
    </row>
    <row r="323" spans="1:9" s="21" customFormat="1" x14ac:dyDescent="0.25">
      <c r="A323" s="35">
        <f>A322+1</f>
        <v>40309</v>
      </c>
      <c r="B323" s="36">
        <v>6.5</v>
      </c>
      <c r="C323" s="37">
        <v>34372</v>
      </c>
      <c r="D323" s="38">
        <v>138.63</v>
      </c>
      <c r="E323" s="39"/>
      <c r="F323" s="10"/>
      <c r="G323" s="10"/>
      <c r="H323" s="10"/>
      <c r="I323" s="10"/>
    </row>
    <row r="324" spans="1:9" s="21" customFormat="1" x14ac:dyDescent="0.25">
      <c r="A324" s="35">
        <f>A323+1</f>
        <v>40310</v>
      </c>
      <c r="B324" s="36">
        <v>6.5</v>
      </c>
      <c r="C324" s="37">
        <v>18026</v>
      </c>
      <c r="D324" s="38">
        <v>139.57</v>
      </c>
      <c r="E324" s="39"/>
      <c r="F324" s="10"/>
      <c r="G324" s="10"/>
      <c r="H324" s="10"/>
      <c r="I324" s="10"/>
    </row>
    <row r="325" spans="1:9" s="21" customFormat="1" x14ac:dyDescent="0.25">
      <c r="A325" s="35">
        <f>A324+1</f>
        <v>40311</v>
      </c>
      <c r="B325" s="36">
        <v>6.5</v>
      </c>
      <c r="C325" s="37">
        <v>3956</v>
      </c>
      <c r="D325" s="38">
        <v>139.75</v>
      </c>
      <c r="E325" s="39"/>
      <c r="F325" s="10"/>
      <c r="G325" s="10"/>
      <c r="H325" s="10"/>
      <c r="I325" s="10"/>
    </row>
    <row r="326" spans="1:9" s="21" customFormat="1" x14ac:dyDescent="0.25">
      <c r="A326" s="35">
        <f>A325+1</f>
        <v>40312</v>
      </c>
      <c r="B326" s="36">
        <v>6.4</v>
      </c>
      <c r="C326" s="37">
        <v>3242</v>
      </c>
      <c r="D326" s="38">
        <v>139.09</v>
      </c>
      <c r="E326" s="39"/>
      <c r="F326" s="10"/>
      <c r="G326" s="10"/>
      <c r="H326" s="10"/>
      <c r="I326" s="10"/>
    </row>
    <row r="327" spans="1:9" s="21" customFormat="1" x14ac:dyDescent="0.25">
      <c r="A327" s="35">
        <f>A326+3</f>
        <v>40315</v>
      </c>
      <c r="B327" s="36">
        <v>6.5</v>
      </c>
      <c r="C327" s="37">
        <v>291453</v>
      </c>
      <c r="D327" s="38">
        <v>137.53</v>
      </c>
      <c r="E327" s="39"/>
      <c r="F327" s="10"/>
      <c r="G327" s="10"/>
      <c r="H327" s="10"/>
      <c r="I327" s="10"/>
    </row>
    <row r="328" spans="1:9" s="21" customFormat="1" x14ac:dyDescent="0.25">
      <c r="A328" s="35">
        <f>A327+1</f>
        <v>40316</v>
      </c>
      <c r="B328" s="36">
        <v>6.5</v>
      </c>
      <c r="C328" s="37">
        <v>140475</v>
      </c>
      <c r="D328" s="38">
        <v>135.46</v>
      </c>
      <c r="E328" s="39"/>
      <c r="F328" s="10"/>
      <c r="G328" s="10"/>
      <c r="H328" s="10"/>
      <c r="I328" s="10"/>
    </row>
    <row r="329" spans="1:9" s="21" customFormat="1" x14ac:dyDescent="0.25">
      <c r="A329" s="35">
        <f>A328+1</f>
        <v>40317</v>
      </c>
      <c r="B329" s="36">
        <v>6.4</v>
      </c>
      <c r="C329" s="37">
        <v>178621</v>
      </c>
      <c r="D329" s="38">
        <v>136.69999999999999</v>
      </c>
      <c r="E329" s="39"/>
      <c r="F329" s="10"/>
      <c r="G329" s="10"/>
      <c r="H329" s="10"/>
      <c r="I329" s="10"/>
    </row>
    <row r="330" spans="1:9" s="21" customFormat="1" x14ac:dyDescent="0.25">
      <c r="A330" s="35">
        <f>A329+1</f>
        <v>40318</v>
      </c>
      <c r="B330" s="36">
        <v>6.4</v>
      </c>
      <c r="C330" s="37">
        <v>22932</v>
      </c>
      <c r="D330" s="38">
        <v>137.66</v>
      </c>
      <c r="E330" s="39"/>
      <c r="F330" s="10"/>
      <c r="G330" s="10"/>
      <c r="H330" s="10"/>
      <c r="I330" s="10"/>
    </row>
    <row r="331" spans="1:9" s="21" customFormat="1" x14ac:dyDescent="0.25">
      <c r="A331" s="35">
        <f>A330+1</f>
        <v>40319</v>
      </c>
      <c r="B331" s="36">
        <v>6.4</v>
      </c>
      <c r="C331" s="37">
        <v>0</v>
      </c>
      <c r="D331" s="38">
        <v>136.97</v>
      </c>
      <c r="E331" s="39"/>
      <c r="F331" s="10"/>
      <c r="G331" s="10"/>
      <c r="H331" s="10"/>
      <c r="I331" s="10"/>
    </row>
    <row r="332" spans="1:9" s="21" customFormat="1" x14ac:dyDescent="0.25">
      <c r="A332" s="35">
        <f>A331+3</f>
        <v>40322</v>
      </c>
      <c r="B332" s="36">
        <v>6.4</v>
      </c>
      <c r="C332" s="37">
        <v>16733</v>
      </c>
      <c r="D332" s="38">
        <v>136.93</v>
      </c>
      <c r="E332" s="39"/>
      <c r="F332" s="10"/>
      <c r="G332" s="10"/>
      <c r="H332" s="10"/>
      <c r="I332" s="10"/>
    </row>
    <row r="333" spans="1:9" s="21" customFormat="1" x14ac:dyDescent="0.25">
      <c r="A333" s="35">
        <f>A332+1</f>
        <v>40323</v>
      </c>
      <c r="B333" s="36">
        <v>6.4</v>
      </c>
      <c r="C333" s="37">
        <v>0</v>
      </c>
      <c r="D333" s="38">
        <v>136.93</v>
      </c>
      <c r="E333" s="39" t="s">
        <v>218</v>
      </c>
      <c r="F333" s="10"/>
      <c r="G333" s="10"/>
      <c r="H333" s="10"/>
      <c r="I333" s="10"/>
    </row>
    <row r="334" spans="1:9" s="21" customFormat="1" x14ac:dyDescent="0.25">
      <c r="A334" s="35">
        <f>A333+1</f>
        <v>40324</v>
      </c>
      <c r="B334" s="36">
        <v>6.3</v>
      </c>
      <c r="C334" s="37">
        <v>326971</v>
      </c>
      <c r="D334" s="38">
        <v>134.21</v>
      </c>
      <c r="E334" s="39"/>
      <c r="F334" s="10"/>
      <c r="G334" s="10"/>
      <c r="H334" s="10"/>
      <c r="I334" s="10"/>
    </row>
    <row r="335" spans="1:9" s="21" customFormat="1" x14ac:dyDescent="0.25">
      <c r="A335" s="35">
        <f>A334+1</f>
        <v>40325</v>
      </c>
      <c r="B335" s="36">
        <v>6.3</v>
      </c>
      <c r="C335" s="37">
        <v>71269</v>
      </c>
      <c r="D335" s="38">
        <v>129.88999999999999</v>
      </c>
      <c r="E335" s="39"/>
      <c r="F335" s="10"/>
      <c r="G335" s="10"/>
      <c r="H335" s="10"/>
      <c r="I335" s="10"/>
    </row>
    <row r="336" spans="1:9" s="21" customFormat="1" x14ac:dyDescent="0.25">
      <c r="A336" s="35">
        <f>A335+1</f>
        <v>40326</v>
      </c>
      <c r="B336" s="36">
        <v>6.3</v>
      </c>
      <c r="C336" s="37">
        <v>0</v>
      </c>
      <c r="D336" s="38">
        <v>129.08000000000001</v>
      </c>
      <c r="E336" s="39"/>
      <c r="F336" s="10"/>
      <c r="G336" s="10"/>
      <c r="H336" s="10"/>
      <c r="I336" s="10"/>
    </row>
    <row r="337" spans="1:9" s="21" customFormat="1" x14ac:dyDescent="0.25">
      <c r="A337" s="35">
        <f>A336+3</f>
        <v>40329</v>
      </c>
      <c r="B337" s="36">
        <v>6</v>
      </c>
      <c r="C337" s="37">
        <v>13136</v>
      </c>
      <c r="D337" s="38">
        <v>129.4</v>
      </c>
      <c r="E337" s="39"/>
      <c r="F337" s="10"/>
      <c r="G337" s="10"/>
      <c r="H337" s="10"/>
      <c r="I337" s="10"/>
    </row>
    <row r="338" spans="1:9" s="21" customFormat="1" x14ac:dyDescent="0.25">
      <c r="A338" s="35">
        <f>A337+1</f>
        <v>40330</v>
      </c>
      <c r="B338" s="36">
        <v>6</v>
      </c>
      <c r="C338" s="37">
        <v>72512</v>
      </c>
      <c r="D338" s="38">
        <v>129.02000000000001</v>
      </c>
      <c r="E338" s="39"/>
      <c r="F338" s="10"/>
      <c r="G338" s="10"/>
      <c r="H338" s="10"/>
      <c r="I338" s="10"/>
    </row>
    <row r="339" spans="1:9" s="21" customFormat="1" x14ac:dyDescent="0.25">
      <c r="A339" s="35">
        <f>A338+1</f>
        <v>40331</v>
      </c>
      <c r="B339" s="36">
        <v>6</v>
      </c>
      <c r="C339" s="37">
        <v>0</v>
      </c>
      <c r="D339" s="38">
        <v>128.80000000000001</v>
      </c>
      <c r="E339" s="39"/>
      <c r="F339" s="10"/>
      <c r="G339" s="10"/>
      <c r="H339" s="10"/>
      <c r="I339" s="10"/>
    </row>
    <row r="340" spans="1:9" s="21" customFormat="1" x14ac:dyDescent="0.25">
      <c r="A340" s="35">
        <f>A339+1</f>
        <v>40332</v>
      </c>
      <c r="B340" s="36">
        <v>6</v>
      </c>
      <c r="C340" s="37">
        <v>0</v>
      </c>
      <c r="D340" s="38">
        <v>129.28</v>
      </c>
      <c r="E340" s="39"/>
      <c r="F340" s="10"/>
      <c r="G340" s="10"/>
      <c r="H340" s="10"/>
      <c r="I340" s="10"/>
    </row>
    <row r="341" spans="1:9" s="21" customFormat="1" x14ac:dyDescent="0.25">
      <c r="A341" s="35">
        <f>A340+1</f>
        <v>40333</v>
      </c>
      <c r="B341" s="36">
        <v>6</v>
      </c>
      <c r="C341" s="37">
        <v>1349198</v>
      </c>
      <c r="D341" s="38">
        <v>127.68</v>
      </c>
      <c r="E341" s="39"/>
      <c r="F341" s="10"/>
      <c r="G341" s="10"/>
      <c r="H341" s="10"/>
      <c r="I341" s="10"/>
    </row>
    <row r="342" spans="1:9" s="21" customFormat="1" x14ac:dyDescent="0.25">
      <c r="A342" s="35">
        <f>A341+3</f>
        <v>40336</v>
      </c>
      <c r="B342" s="36">
        <v>6.3</v>
      </c>
      <c r="C342" s="37">
        <v>10095970</v>
      </c>
      <c r="D342" s="38">
        <v>127.81</v>
      </c>
      <c r="E342" s="39"/>
      <c r="F342" s="10"/>
      <c r="G342" s="10"/>
      <c r="H342" s="10"/>
      <c r="I342" s="10"/>
    </row>
    <row r="343" spans="1:9" s="21" customFormat="1" x14ac:dyDescent="0.25">
      <c r="A343" s="35">
        <f>A342+1</f>
        <v>40337</v>
      </c>
      <c r="B343" s="36">
        <v>7</v>
      </c>
      <c r="C343" s="37">
        <v>1340000</v>
      </c>
      <c r="D343" s="38">
        <v>127.86</v>
      </c>
      <c r="E343" s="39"/>
      <c r="F343" s="10"/>
      <c r="G343" s="10"/>
      <c r="H343" s="10"/>
      <c r="I343" s="10"/>
    </row>
    <row r="344" spans="1:9" s="21" customFormat="1" x14ac:dyDescent="0.25">
      <c r="A344" s="35">
        <f>A343+1</f>
        <v>40338</v>
      </c>
      <c r="B344" s="36">
        <v>7</v>
      </c>
      <c r="C344" s="37">
        <v>2217896</v>
      </c>
      <c r="D344" s="38">
        <v>127.29</v>
      </c>
      <c r="E344" s="39"/>
      <c r="F344" s="10"/>
      <c r="G344" s="10"/>
      <c r="H344" s="10"/>
      <c r="I344" s="10"/>
    </row>
    <row r="345" spans="1:9" s="21" customFormat="1" x14ac:dyDescent="0.25">
      <c r="A345" s="35">
        <f>A344+1</f>
        <v>40339</v>
      </c>
      <c r="B345" s="36">
        <v>7</v>
      </c>
      <c r="C345" s="37">
        <v>3468999</v>
      </c>
      <c r="D345" s="38">
        <v>127.6</v>
      </c>
      <c r="E345" s="39"/>
      <c r="F345" s="10"/>
      <c r="G345" s="10"/>
      <c r="H345" s="10"/>
      <c r="I345" s="10"/>
    </row>
    <row r="346" spans="1:9" s="21" customFormat="1" x14ac:dyDescent="0.25">
      <c r="A346" s="35">
        <f>A345+1</f>
        <v>40340</v>
      </c>
      <c r="B346" s="36">
        <v>7</v>
      </c>
      <c r="C346" s="37">
        <v>319176</v>
      </c>
      <c r="D346" s="38">
        <v>127.29</v>
      </c>
      <c r="E346" s="39"/>
      <c r="F346" s="10"/>
      <c r="G346" s="10"/>
      <c r="H346" s="10"/>
      <c r="I346" s="10"/>
    </row>
    <row r="347" spans="1:9" s="21" customFormat="1" x14ac:dyDescent="0.25">
      <c r="A347" s="35">
        <f>A346+3</f>
        <v>40343</v>
      </c>
      <c r="B347" s="36">
        <v>7</v>
      </c>
      <c r="C347" s="37">
        <v>89827</v>
      </c>
      <c r="D347" s="38">
        <v>126.62</v>
      </c>
      <c r="E347" s="39"/>
      <c r="F347" s="10"/>
      <c r="G347" s="10"/>
      <c r="H347" s="10"/>
      <c r="I347" s="10"/>
    </row>
    <row r="348" spans="1:9" s="21" customFormat="1" x14ac:dyDescent="0.25">
      <c r="A348" s="35">
        <f>A347+1</f>
        <v>40344</v>
      </c>
      <c r="B348" s="36">
        <v>7.03</v>
      </c>
      <c r="C348" s="37">
        <v>531026</v>
      </c>
      <c r="D348" s="38">
        <v>127.36</v>
      </c>
      <c r="E348" s="39"/>
      <c r="F348" s="10"/>
      <c r="G348" s="10"/>
      <c r="H348" s="10"/>
      <c r="I348" s="10"/>
    </row>
    <row r="349" spans="1:9" s="21" customFormat="1" x14ac:dyDescent="0.25">
      <c r="A349" s="35">
        <f>A348+1</f>
        <v>40345</v>
      </c>
      <c r="B349" s="36">
        <v>7.01</v>
      </c>
      <c r="C349" s="37">
        <v>1459575</v>
      </c>
      <c r="D349" s="38">
        <v>127.5</v>
      </c>
      <c r="E349" s="39"/>
      <c r="F349" s="10"/>
      <c r="G349" s="10"/>
      <c r="H349" s="10"/>
      <c r="I349" s="10"/>
    </row>
    <row r="350" spans="1:9" s="21" customFormat="1" x14ac:dyDescent="0.25">
      <c r="A350" s="35">
        <f>A349+1</f>
        <v>40346</v>
      </c>
      <c r="B350" s="36">
        <v>7</v>
      </c>
      <c r="C350" s="37">
        <v>1172333</v>
      </c>
      <c r="D350" s="38">
        <v>127.7</v>
      </c>
      <c r="E350" s="39"/>
      <c r="F350" s="10"/>
      <c r="G350" s="10"/>
      <c r="H350" s="10"/>
      <c r="I350" s="10"/>
    </row>
    <row r="351" spans="1:9" s="21" customFormat="1" x14ac:dyDescent="0.25">
      <c r="A351" s="35">
        <f>A350+1</f>
        <v>40347</v>
      </c>
      <c r="B351" s="36">
        <v>7</v>
      </c>
      <c r="C351" s="37">
        <v>131575</v>
      </c>
      <c r="D351" s="38">
        <v>128.08000000000001</v>
      </c>
      <c r="E351" s="39"/>
      <c r="F351" s="10"/>
      <c r="G351" s="10"/>
      <c r="H351" s="10"/>
      <c r="I351" s="10"/>
    </row>
    <row r="352" spans="1:9" s="21" customFormat="1" x14ac:dyDescent="0.25">
      <c r="A352" s="35">
        <f>A351+3</f>
        <v>40350</v>
      </c>
      <c r="B352" s="36">
        <v>7</v>
      </c>
      <c r="C352" s="37">
        <v>97304</v>
      </c>
      <c r="D352" s="38">
        <v>127.23</v>
      </c>
      <c r="E352" s="39"/>
      <c r="F352" s="10"/>
      <c r="G352" s="10"/>
      <c r="H352" s="10"/>
      <c r="I352" s="10"/>
    </row>
    <row r="353" spans="1:9" s="21" customFormat="1" x14ac:dyDescent="0.25">
      <c r="A353" s="35">
        <f>A352+1</f>
        <v>40351</v>
      </c>
      <c r="B353" s="36">
        <v>7</v>
      </c>
      <c r="C353" s="37">
        <v>154772</v>
      </c>
      <c r="D353" s="38">
        <v>127.95</v>
      </c>
      <c r="E353" s="39"/>
      <c r="F353" s="10"/>
      <c r="G353" s="10"/>
      <c r="H353" s="10"/>
      <c r="I353" s="10"/>
    </row>
    <row r="354" spans="1:9" s="21" customFormat="1" x14ac:dyDescent="0.25">
      <c r="A354" s="35">
        <f>A353+1</f>
        <v>40352</v>
      </c>
      <c r="B354" s="36">
        <v>7</v>
      </c>
      <c r="C354" s="37">
        <v>31101</v>
      </c>
      <c r="D354" s="38">
        <v>127.37</v>
      </c>
      <c r="E354" s="39"/>
      <c r="F354" s="10"/>
      <c r="G354" s="10"/>
      <c r="H354" s="10"/>
      <c r="I354" s="10"/>
    </row>
    <row r="355" spans="1:9" s="21" customFormat="1" x14ac:dyDescent="0.25">
      <c r="A355" s="35">
        <f>A354+1</f>
        <v>40353</v>
      </c>
      <c r="B355" s="36">
        <v>7</v>
      </c>
      <c r="C355" s="37">
        <v>135240</v>
      </c>
      <c r="D355" s="38">
        <v>127.29</v>
      </c>
      <c r="E355" s="39"/>
      <c r="F355" s="10"/>
      <c r="G355" s="10"/>
      <c r="H355" s="10"/>
      <c r="I355" s="10"/>
    </row>
    <row r="356" spans="1:9" s="21" customFormat="1" x14ac:dyDescent="0.25">
      <c r="A356" s="35">
        <f>A355+1</f>
        <v>40354</v>
      </c>
      <c r="B356" s="36">
        <v>7.02</v>
      </c>
      <c r="C356" s="37">
        <v>173502</v>
      </c>
      <c r="D356" s="38">
        <v>126.47</v>
      </c>
      <c r="E356" s="39"/>
      <c r="F356" s="10"/>
      <c r="G356" s="10"/>
      <c r="H356" s="10"/>
      <c r="I356" s="10"/>
    </row>
    <row r="357" spans="1:9" s="21" customFormat="1" x14ac:dyDescent="0.25">
      <c r="A357" s="35">
        <f>A356+3</f>
        <v>40357</v>
      </c>
      <c r="B357" s="36">
        <v>7.02</v>
      </c>
      <c r="C357" s="37">
        <v>147417</v>
      </c>
      <c r="D357" s="38">
        <v>126.92</v>
      </c>
      <c r="E357" s="39"/>
      <c r="F357" s="10"/>
      <c r="G357" s="10"/>
      <c r="H357" s="10"/>
      <c r="I357" s="10"/>
    </row>
    <row r="358" spans="1:9" s="21" customFormat="1" x14ac:dyDescent="0.25">
      <c r="A358" s="35">
        <f>A357+1</f>
        <v>40358</v>
      </c>
      <c r="B358" s="36">
        <v>7.02</v>
      </c>
      <c r="C358" s="37">
        <v>1795485</v>
      </c>
      <c r="D358" s="38">
        <v>129.31</v>
      </c>
      <c r="E358" s="39"/>
      <c r="F358" s="10"/>
      <c r="G358" s="10"/>
      <c r="H358" s="10"/>
      <c r="I358" s="10"/>
    </row>
    <row r="359" spans="1:9" s="21" customFormat="1" x14ac:dyDescent="0.25">
      <c r="A359" s="35">
        <f>A358+1</f>
        <v>40359</v>
      </c>
      <c r="B359" s="36">
        <v>7</v>
      </c>
      <c r="C359" s="37">
        <v>23100</v>
      </c>
      <c r="D359" s="38">
        <v>127.46</v>
      </c>
      <c r="E359" s="39"/>
      <c r="F359" s="10"/>
      <c r="G359" s="10"/>
      <c r="H359" s="10"/>
      <c r="I359" s="10"/>
    </row>
    <row r="360" spans="1:9" s="21" customFormat="1" x14ac:dyDescent="0.25">
      <c r="A360" s="35">
        <f>A359+1</f>
        <v>40360</v>
      </c>
      <c r="B360" s="36">
        <v>7</v>
      </c>
      <c r="C360" s="37">
        <v>200000</v>
      </c>
      <c r="D360" s="38">
        <v>127.18</v>
      </c>
      <c r="E360" s="39"/>
      <c r="F360" s="10"/>
      <c r="G360" s="10"/>
      <c r="H360" s="10"/>
      <c r="I360" s="10"/>
    </row>
    <row r="361" spans="1:9" s="21" customFormat="1" x14ac:dyDescent="0.25">
      <c r="A361" s="35">
        <f>A360+1</f>
        <v>40361</v>
      </c>
      <c r="B361" s="36">
        <v>7</v>
      </c>
      <c r="C361" s="37">
        <v>119232</v>
      </c>
      <c r="D361" s="38">
        <v>127.69</v>
      </c>
      <c r="E361" s="39"/>
      <c r="F361" s="10"/>
      <c r="G361" s="10"/>
      <c r="H361" s="10"/>
      <c r="I361" s="10"/>
    </row>
    <row r="362" spans="1:9" s="21" customFormat="1" x14ac:dyDescent="0.25">
      <c r="A362" s="35">
        <f>A361+3</f>
        <v>40364</v>
      </c>
      <c r="B362" s="36">
        <v>7</v>
      </c>
      <c r="C362" s="37">
        <v>0</v>
      </c>
      <c r="D362" s="38">
        <v>125.41</v>
      </c>
      <c r="E362" s="39"/>
      <c r="F362" s="10"/>
      <c r="G362" s="10"/>
      <c r="H362" s="10"/>
      <c r="I362" s="10"/>
    </row>
    <row r="363" spans="1:9" s="21" customFormat="1" x14ac:dyDescent="0.25">
      <c r="A363" s="35">
        <f>A362+1</f>
        <v>40365</v>
      </c>
      <c r="B363" s="36">
        <v>7</v>
      </c>
      <c r="C363" s="37">
        <v>52783</v>
      </c>
      <c r="D363" s="38">
        <v>124.15</v>
      </c>
      <c r="E363" s="39"/>
      <c r="F363" s="10"/>
      <c r="G363" s="10"/>
      <c r="H363" s="10"/>
      <c r="I363" s="10"/>
    </row>
    <row r="364" spans="1:9" s="21" customFormat="1" x14ac:dyDescent="0.25">
      <c r="A364" s="35">
        <f>A363+1</f>
        <v>40366</v>
      </c>
      <c r="B364" s="36">
        <v>7</v>
      </c>
      <c r="C364" s="37">
        <v>164320</v>
      </c>
      <c r="D364" s="38">
        <v>122.91</v>
      </c>
      <c r="E364" s="39"/>
      <c r="F364" s="10"/>
      <c r="G364" s="10"/>
      <c r="H364" s="10"/>
      <c r="I364" s="10"/>
    </row>
    <row r="365" spans="1:9" s="21" customFormat="1" x14ac:dyDescent="0.25">
      <c r="A365" s="35">
        <f>A364+1</f>
        <v>40367</v>
      </c>
      <c r="B365" s="36">
        <v>7</v>
      </c>
      <c r="C365" s="37">
        <v>2207313</v>
      </c>
      <c r="D365" s="38">
        <v>124.07</v>
      </c>
      <c r="E365" s="39"/>
      <c r="F365" s="10"/>
      <c r="G365" s="10"/>
      <c r="H365" s="10"/>
      <c r="I365" s="10"/>
    </row>
    <row r="366" spans="1:9" s="21" customFormat="1" x14ac:dyDescent="0.25">
      <c r="A366" s="35">
        <f>A365+1</f>
        <v>40368</v>
      </c>
      <c r="B366" s="36">
        <v>7</v>
      </c>
      <c r="C366" s="37">
        <v>4003239</v>
      </c>
      <c r="D366" s="38">
        <v>129.88999999999999</v>
      </c>
      <c r="E366" s="39"/>
      <c r="F366" s="10"/>
      <c r="G366" s="10"/>
      <c r="H366" s="10"/>
      <c r="I366" s="10"/>
    </row>
    <row r="367" spans="1:9" s="21" customFormat="1" x14ac:dyDescent="0.25">
      <c r="A367" s="35">
        <f>A366+3</f>
        <v>40371</v>
      </c>
      <c r="B367" s="36">
        <v>7</v>
      </c>
      <c r="C367" s="37">
        <v>95000</v>
      </c>
      <c r="D367" s="38">
        <v>126.87</v>
      </c>
      <c r="E367" s="39"/>
      <c r="F367" s="10"/>
      <c r="G367" s="10"/>
      <c r="H367" s="10"/>
      <c r="I367" s="10"/>
    </row>
    <row r="368" spans="1:9" s="21" customFormat="1" x14ac:dyDescent="0.25">
      <c r="A368" s="35">
        <f>A367+1</f>
        <v>40372</v>
      </c>
      <c r="B368" s="36">
        <v>7</v>
      </c>
      <c r="C368" s="37">
        <v>51074</v>
      </c>
      <c r="D368" s="38">
        <v>123.25</v>
      </c>
      <c r="E368" s="39"/>
      <c r="F368" s="10"/>
      <c r="G368" s="10"/>
      <c r="H368" s="10"/>
      <c r="I368" s="10"/>
    </row>
    <row r="369" spans="1:9" s="21" customFormat="1" x14ac:dyDescent="0.25">
      <c r="A369" s="35">
        <f>A368+1</f>
        <v>40373</v>
      </c>
      <c r="B369" s="36">
        <v>7</v>
      </c>
      <c r="C369" s="37">
        <v>33641</v>
      </c>
      <c r="D369" s="38">
        <v>121.29</v>
      </c>
      <c r="E369" s="39"/>
      <c r="F369" s="10"/>
      <c r="G369" s="10"/>
      <c r="H369" s="10"/>
      <c r="I369" s="10"/>
    </row>
    <row r="370" spans="1:9" s="21" customFormat="1" x14ac:dyDescent="0.25">
      <c r="A370" s="35">
        <f>A369+1</f>
        <v>40374</v>
      </c>
      <c r="B370" s="36">
        <v>7</v>
      </c>
      <c r="C370" s="37">
        <v>16102</v>
      </c>
      <c r="D370" s="38">
        <v>121.78</v>
      </c>
      <c r="E370" s="39"/>
      <c r="F370" s="10"/>
      <c r="G370" s="10"/>
      <c r="H370" s="10"/>
      <c r="I370" s="10"/>
    </row>
    <row r="371" spans="1:9" s="21" customFormat="1" x14ac:dyDescent="0.25">
      <c r="A371" s="35">
        <f>A370+1</f>
        <v>40375</v>
      </c>
      <c r="B371" s="36">
        <v>7</v>
      </c>
      <c r="C371" s="37">
        <v>240323</v>
      </c>
      <c r="D371" s="38">
        <v>122.83</v>
      </c>
      <c r="E371" s="39"/>
      <c r="F371" s="10"/>
      <c r="G371" s="10"/>
      <c r="H371" s="10"/>
      <c r="I371" s="10"/>
    </row>
    <row r="372" spans="1:9" s="21" customFormat="1" x14ac:dyDescent="0.25">
      <c r="A372" s="35">
        <f>A371+3</f>
        <v>40378</v>
      </c>
      <c r="B372" s="36">
        <v>7</v>
      </c>
      <c r="C372" s="37">
        <v>148797</v>
      </c>
      <c r="D372" s="38">
        <v>123.32</v>
      </c>
      <c r="E372" s="39"/>
      <c r="F372" s="10"/>
      <c r="G372" s="10"/>
      <c r="H372" s="10"/>
      <c r="I372" s="10"/>
    </row>
    <row r="373" spans="1:9" s="21" customFormat="1" x14ac:dyDescent="0.25">
      <c r="A373" s="35">
        <f>A372+1</f>
        <v>40379</v>
      </c>
      <c r="B373" s="36">
        <v>7</v>
      </c>
      <c r="C373" s="37">
        <v>358926</v>
      </c>
      <c r="D373" s="38">
        <v>123.27</v>
      </c>
      <c r="E373" s="39"/>
      <c r="F373" s="10"/>
      <c r="G373" s="10"/>
      <c r="H373" s="10"/>
      <c r="I373" s="10"/>
    </row>
    <row r="374" spans="1:9" s="21" customFormat="1" x14ac:dyDescent="0.25">
      <c r="A374" s="35">
        <f>A373+1</f>
        <v>40380</v>
      </c>
      <c r="B374" s="36">
        <v>7</v>
      </c>
      <c r="C374" s="37">
        <v>19723</v>
      </c>
      <c r="D374" s="38">
        <v>123.67</v>
      </c>
      <c r="E374" s="39"/>
      <c r="F374" s="10"/>
      <c r="G374" s="10"/>
      <c r="H374" s="10"/>
      <c r="I374" s="10"/>
    </row>
    <row r="375" spans="1:9" s="21" customFormat="1" x14ac:dyDescent="0.25">
      <c r="A375" s="35">
        <f>A374+1</f>
        <v>40381</v>
      </c>
      <c r="B375" s="36">
        <v>7</v>
      </c>
      <c r="C375" s="37">
        <v>0</v>
      </c>
      <c r="D375" s="38">
        <v>124.96</v>
      </c>
      <c r="E375" s="39"/>
      <c r="F375" s="10"/>
      <c r="G375" s="10"/>
      <c r="H375" s="10"/>
      <c r="I375" s="10"/>
    </row>
    <row r="376" spans="1:9" s="21" customFormat="1" x14ac:dyDescent="0.25">
      <c r="A376" s="35">
        <f>A375+1</f>
        <v>40382</v>
      </c>
      <c r="B376" s="36">
        <v>7</v>
      </c>
      <c r="C376" s="37">
        <v>44859</v>
      </c>
      <c r="D376" s="38">
        <v>125.36</v>
      </c>
      <c r="E376" s="39"/>
      <c r="F376" s="10"/>
      <c r="G376" s="10"/>
      <c r="H376" s="10"/>
      <c r="I376" s="10"/>
    </row>
    <row r="377" spans="1:9" s="21" customFormat="1" x14ac:dyDescent="0.25">
      <c r="A377" s="35">
        <f>A376+3</f>
        <v>40385</v>
      </c>
      <c r="B377" s="36">
        <v>7</v>
      </c>
      <c r="C377" s="37">
        <v>13300</v>
      </c>
      <c r="D377" s="38">
        <v>125.59</v>
      </c>
      <c r="E377" s="39"/>
      <c r="F377" s="10"/>
      <c r="G377" s="10"/>
      <c r="H377" s="10"/>
      <c r="I377" s="10"/>
    </row>
    <row r="378" spans="1:9" s="21" customFormat="1" x14ac:dyDescent="0.25">
      <c r="A378" s="35">
        <f>A377+1</f>
        <v>40386</v>
      </c>
      <c r="B378" s="36">
        <v>7</v>
      </c>
      <c r="C378" s="37">
        <v>0</v>
      </c>
      <c r="D378" s="38">
        <v>126.76</v>
      </c>
      <c r="E378" s="39"/>
      <c r="F378" s="10"/>
      <c r="G378" s="10"/>
      <c r="H378" s="10"/>
      <c r="I378" s="10"/>
    </row>
    <row r="379" spans="1:9" s="21" customFormat="1" x14ac:dyDescent="0.25">
      <c r="A379" s="35">
        <f>A378+1</f>
        <v>40387</v>
      </c>
      <c r="B379" s="36">
        <v>7.01</v>
      </c>
      <c r="C379" s="37">
        <v>39121</v>
      </c>
      <c r="D379" s="38">
        <v>128.1</v>
      </c>
      <c r="E379" s="39"/>
      <c r="F379" s="10"/>
      <c r="G379" s="10"/>
      <c r="H379" s="10"/>
      <c r="I379" s="10"/>
    </row>
    <row r="380" spans="1:9" s="21" customFormat="1" x14ac:dyDescent="0.25">
      <c r="A380" s="35">
        <f>A379+1</f>
        <v>40388</v>
      </c>
      <c r="B380" s="36">
        <v>7.5</v>
      </c>
      <c r="C380" s="37">
        <v>139743</v>
      </c>
      <c r="D380" s="38">
        <v>130.36000000000001</v>
      </c>
      <c r="E380" s="39"/>
      <c r="F380" s="10"/>
      <c r="G380" s="10"/>
      <c r="H380" s="10"/>
      <c r="I380" s="10"/>
    </row>
    <row r="381" spans="1:9" s="21" customFormat="1" x14ac:dyDescent="0.25">
      <c r="A381" s="35">
        <f>A380+1</f>
        <v>40389</v>
      </c>
      <c r="B381" s="36">
        <v>7.5</v>
      </c>
      <c r="C381" s="37">
        <v>66332</v>
      </c>
      <c r="D381" s="38">
        <v>130.91999999999999</v>
      </c>
      <c r="E381" s="39"/>
      <c r="F381" s="10"/>
      <c r="G381" s="10"/>
      <c r="H381" s="10"/>
      <c r="I381" s="10"/>
    </row>
    <row r="382" spans="1:9" s="21" customFormat="1" x14ac:dyDescent="0.25">
      <c r="A382" s="35">
        <f>A381+3</f>
        <v>40392</v>
      </c>
      <c r="B382" s="36">
        <v>7.5</v>
      </c>
      <c r="C382" s="37">
        <v>12397</v>
      </c>
      <c r="D382" s="38">
        <v>130.91999999999999</v>
      </c>
      <c r="E382" s="39"/>
      <c r="F382" s="10"/>
      <c r="G382" s="10"/>
      <c r="H382" s="10"/>
      <c r="I382" s="10"/>
    </row>
    <row r="383" spans="1:9" x14ac:dyDescent="0.25">
      <c r="A383" s="35">
        <f>A382+1</f>
        <v>40393</v>
      </c>
      <c r="B383" s="36">
        <v>8</v>
      </c>
      <c r="C383" s="37">
        <v>12770</v>
      </c>
      <c r="D383" s="38">
        <v>132.30000000000001</v>
      </c>
      <c r="E383" s="39"/>
    </row>
    <row r="384" spans="1:9" s="21" customFormat="1" x14ac:dyDescent="0.25">
      <c r="A384" s="35">
        <f>A383+1</f>
        <v>40394</v>
      </c>
      <c r="B384" s="36">
        <v>8</v>
      </c>
      <c r="C384" s="37">
        <v>103501</v>
      </c>
      <c r="D384" s="38">
        <v>132.16</v>
      </c>
      <c r="E384" s="39"/>
      <c r="F384" s="10"/>
      <c r="G384" s="10"/>
      <c r="H384" s="10"/>
      <c r="I384" s="10"/>
    </row>
    <row r="385" spans="1:9" s="21" customFormat="1" x14ac:dyDescent="0.25">
      <c r="A385" s="35">
        <f>A384+1</f>
        <v>40395</v>
      </c>
      <c r="B385" s="36">
        <v>8</v>
      </c>
      <c r="C385" s="37">
        <v>210133</v>
      </c>
      <c r="D385" s="38">
        <v>131.01</v>
      </c>
      <c r="E385" s="39"/>
      <c r="F385" s="10"/>
      <c r="G385" s="10"/>
      <c r="H385" s="10"/>
      <c r="I385" s="10"/>
    </row>
    <row r="386" spans="1:9" s="21" customFormat="1" x14ac:dyDescent="0.25">
      <c r="A386" s="35">
        <f>A385+1</f>
        <v>40396</v>
      </c>
      <c r="B386" s="36">
        <v>8</v>
      </c>
      <c r="C386" s="37">
        <v>357673</v>
      </c>
      <c r="D386" s="38">
        <v>131.04</v>
      </c>
      <c r="E386" s="39"/>
      <c r="F386" s="10"/>
      <c r="G386" s="10"/>
      <c r="H386" s="10"/>
      <c r="I386" s="10"/>
    </row>
    <row r="387" spans="1:9" s="21" customFormat="1" x14ac:dyDescent="0.25">
      <c r="A387" s="35">
        <f>A386+3</f>
        <v>40399</v>
      </c>
      <c r="B387" s="36">
        <v>8</v>
      </c>
      <c r="C387" s="37">
        <v>0</v>
      </c>
      <c r="D387" s="38">
        <v>131.04</v>
      </c>
      <c r="E387" s="39" t="s">
        <v>217</v>
      </c>
      <c r="F387" s="10"/>
      <c r="G387" s="10"/>
      <c r="H387" s="10"/>
      <c r="I387" s="10"/>
    </row>
    <row r="388" spans="1:9" s="21" customFormat="1" x14ac:dyDescent="0.25">
      <c r="A388" s="35">
        <f>A387+1</f>
        <v>40400</v>
      </c>
      <c r="B388" s="36">
        <v>8</v>
      </c>
      <c r="C388" s="37">
        <v>0</v>
      </c>
      <c r="D388" s="38">
        <v>131.04</v>
      </c>
      <c r="E388" s="39" t="s">
        <v>216</v>
      </c>
      <c r="F388" s="10"/>
      <c r="G388" s="10"/>
      <c r="H388" s="10"/>
      <c r="I388" s="10"/>
    </row>
    <row r="389" spans="1:9" s="21" customFormat="1" x14ac:dyDescent="0.25">
      <c r="A389" s="35">
        <f>A388+1</f>
        <v>40401</v>
      </c>
      <c r="B389" s="36">
        <v>8</v>
      </c>
      <c r="C389" s="37">
        <v>4675</v>
      </c>
      <c r="D389" s="38">
        <v>132.09</v>
      </c>
      <c r="E389" s="39"/>
      <c r="F389" s="10"/>
      <c r="G389" s="10"/>
      <c r="H389" s="10"/>
      <c r="I389" s="10"/>
    </row>
    <row r="390" spans="1:9" x14ac:dyDescent="0.25">
      <c r="A390" s="35">
        <f>A389+1</f>
        <v>40402</v>
      </c>
      <c r="B390" s="36">
        <v>8</v>
      </c>
      <c r="C390" s="37">
        <v>3000</v>
      </c>
      <c r="D390" s="38">
        <v>131.52000000000001</v>
      </c>
      <c r="E390" s="39"/>
    </row>
    <row r="391" spans="1:9" s="21" customFormat="1" x14ac:dyDescent="0.25">
      <c r="A391" s="35">
        <f>A390+1</f>
        <v>40403</v>
      </c>
      <c r="B391" s="36">
        <v>8</v>
      </c>
      <c r="C391" s="37">
        <v>15476</v>
      </c>
      <c r="D391" s="38">
        <v>131.38</v>
      </c>
      <c r="E391" s="39"/>
      <c r="F391" s="10"/>
      <c r="G391" s="10"/>
      <c r="H391" s="10"/>
      <c r="I391" s="10"/>
    </row>
    <row r="392" spans="1:9" s="21" customFormat="1" x14ac:dyDescent="0.25">
      <c r="A392" s="35">
        <f>A391+3</f>
        <v>40406</v>
      </c>
      <c r="B392" s="36">
        <v>8</v>
      </c>
      <c r="C392" s="37">
        <v>1352269</v>
      </c>
      <c r="D392" s="38">
        <v>131.02000000000001</v>
      </c>
      <c r="E392" s="39"/>
      <c r="F392" s="10"/>
      <c r="G392" s="10"/>
      <c r="H392" s="10"/>
      <c r="I392" s="10"/>
    </row>
    <row r="393" spans="1:9" s="21" customFormat="1" x14ac:dyDescent="0.25">
      <c r="A393" s="35">
        <f>A392+1</f>
        <v>40407</v>
      </c>
      <c r="B393" s="36">
        <v>8</v>
      </c>
      <c r="C393" s="37">
        <v>124058</v>
      </c>
      <c r="D393" s="38">
        <v>131.02000000000001</v>
      </c>
      <c r="E393" s="39"/>
      <c r="F393" s="10"/>
      <c r="G393" s="10"/>
      <c r="H393" s="10"/>
      <c r="I393" s="10"/>
    </row>
    <row r="394" spans="1:9" s="21" customFormat="1" x14ac:dyDescent="0.25">
      <c r="A394" s="35">
        <f>A393+1</f>
        <v>40408</v>
      </c>
      <c r="B394" s="36">
        <v>8</v>
      </c>
      <c r="C394" s="37">
        <v>0</v>
      </c>
      <c r="D394" s="38">
        <v>131.84</v>
      </c>
      <c r="E394" s="39"/>
      <c r="F394" s="10"/>
      <c r="G394" s="10"/>
      <c r="H394" s="10"/>
      <c r="I394" s="10"/>
    </row>
    <row r="395" spans="1:9" s="21" customFormat="1" x14ac:dyDescent="0.25">
      <c r="A395" s="35">
        <f>A394+1</f>
        <v>40409</v>
      </c>
      <c r="B395" s="36">
        <v>8</v>
      </c>
      <c r="C395" s="37">
        <v>0</v>
      </c>
      <c r="D395" s="38">
        <v>132.72999999999999</v>
      </c>
      <c r="E395" s="39"/>
      <c r="F395" s="10"/>
      <c r="G395" s="10"/>
      <c r="H395" s="10"/>
      <c r="I395" s="10"/>
    </row>
    <row r="396" spans="1:9" s="21" customFormat="1" x14ac:dyDescent="0.25">
      <c r="A396" s="35">
        <f>A395+1</f>
        <v>40410</v>
      </c>
      <c r="B396" s="36">
        <v>8</v>
      </c>
      <c r="C396" s="37">
        <v>402400</v>
      </c>
      <c r="D396" s="38">
        <v>133</v>
      </c>
      <c r="E396" s="39"/>
      <c r="F396" s="10"/>
      <c r="G396" s="10"/>
      <c r="H396" s="10"/>
      <c r="I396" s="10"/>
    </row>
    <row r="397" spans="1:9" s="21" customFormat="1" x14ac:dyDescent="0.25">
      <c r="A397" s="35">
        <f>A396+3</f>
        <v>40413</v>
      </c>
      <c r="B397" s="36">
        <v>8</v>
      </c>
      <c r="C397" s="37">
        <v>7714</v>
      </c>
      <c r="D397" s="38">
        <v>132.4</v>
      </c>
      <c r="E397" s="39"/>
      <c r="F397" s="10"/>
      <c r="G397" s="10"/>
      <c r="H397" s="10"/>
      <c r="I397" s="10"/>
    </row>
    <row r="398" spans="1:9" s="21" customFormat="1" x14ac:dyDescent="0.25">
      <c r="A398" s="35">
        <f>A397+1</f>
        <v>40414</v>
      </c>
      <c r="B398" s="36">
        <v>8</v>
      </c>
      <c r="C398" s="37">
        <v>95830</v>
      </c>
      <c r="D398" s="38">
        <v>132.26</v>
      </c>
      <c r="E398" s="39"/>
      <c r="F398" s="10"/>
      <c r="G398" s="10"/>
      <c r="H398" s="10"/>
      <c r="I398" s="10"/>
    </row>
    <row r="399" spans="1:9" s="21" customFormat="1" x14ac:dyDescent="0.25">
      <c r="A399" s="35">
        <f>A398+1</f>
        <v>40415</v>
      </c>
      <c r="B399" s="36">
        <v>8.26</v>
      </c>
      <c r="C399" s="37">
        <v>27094</v>
      </c>
      <c r="D399" s="38">
        <v>131.47</v>
      </c>
      <c r="E399" s="39"/>
      <c r="F399" s="10"/>
      <c r="G399" s="10"/>
      <c r="H399" s="10"/>
      <c r="I399" s="10"/>
    </row>
    <row r="400" spans="1:9" s="21" customFormat="1" x14ac:dyDescent="0.25">
      <c r="A400" s="35">
        <f>A399+1</f>
        <v>40416</v>
      </c>
      <c r="B400" s="36">
        <v>8</v>
      </c>
      <c r="C400" s="37">
        <v>268403</v>
      </c>
      <c r="D400" s="38">
        <v>132.63999999999999</v>
      </c>
      <c r="E400" s="39"/>
      <c r="F400" s="10"/>
      <c r="G400" s="10"/>
      <c r="H400" s="10"/>
      <c r="I400" s="10"/>
    </row>
    <row r="401" spans="1:9" s="21" customFormat="1" x14ac:dyDescent="0.25">
      <c r="A401" s="35">
        <f>A400+1</f>
        <v>40417</v>
      </c>
      <c r="B401" s="36">
        <v>8</v>
      </c>
      <c r="C401" s="37">
        <v>158754</v>
      </c>
      <c r="D401" s="38">
        <v>132.93</v>
      </c>
      <c r="E401" s="39"/>
      <c r="F401" s="10"/>
      <c r="G401" s="10"/>
      <c r="H401" s="10"/>
      <c r="I401" s="10"/>
    </row>
    <row r="402" spans="1:9" s="21" customFormat="1" x14ac:dyDescent="0.25">
      <c r="A402" s="35">
        <f>A401+3</f>
        <v>40420</v>
      </c>
      <c r="B402" s="36">
        <v>8</v>
      </c>
      <c r="C402" s="37">
        <v>3478</v>
      </c>
      <c r="D402" s="38">
        <v>132.47999999999999</v>
      </c>
      <c r="E402" s="39"/>
      <c r="F402" s="10"/>
      <c r="G402" s="10"/>
      <c r="H402" s="10"/>
      <c r="I402" s="10"/>
    </row>
    <row r="403" spans="1:9" s="21" customFormat="1" x14ac:dyDescent="0.25">
      <c r="A403" s="35">
        <f>A402+1</f>
        <v>40421</v>
      </c>
      <c r="B403" s="36">
        <v>8</v>
      </c>
      <c r="C403" s="37">
        <v>47000</v>
      </c>
      <c r="D403" s="38">
        <v>130.91999999999999</v>
      </c>
      <c r="E403" s="39"/>
      <c r="F403" s="10"/>
      <c r="G403" s="10"/>
      <c r="H403" s="10"/>
      <c r="I403" s="10"/>
    </row>
    <row r="404" spans="1:9" s="21" customFormat="1" x14ac:dyDescent="0.25">
      <c r="A404" s="35">
        <v>40422</v>
      </c>
      <c r="B404" s="36">
        <v>8</v>
      </c>
      <c r="C404" s="37">
        <v>105916</v>
      </c>
      <c r="D404" s="38">
        <v>132.66999999999999</v>
      </c>
      <c r="E404" s="39"/>
      <c r="F404" s="10"/>
      <c r="G404" s="10"/>
      <c r="H404" s="10"/>
      <c r="I404" s="10"/>
    </row>
    <row r="405" spans="1:9" x14ac:dyDescent="0.25">
      <c r="A405" s="35">
        <v>40423</v>
      </c>
      <c r="B405" s="36">
        <v>8</v>
      </c>
      <c r="C405" s="37">
        <v>0</v>
      </c>
      <c r="D405" s="38">
        <v>131.79</v>
      </c>
      <c r="E405" s="39"/>
    </row>
    <row r="406" spans="1:9" x14ac:dyDescent="0.25">
      <c r="A406" s="35">
        <v>40424</v>
      </c>
      <c r="B406" s="36">
        <v>8</v>
      </c>
      <c r="C406" s="37">
        <v>5499</v>
      </c>
      <c r="D406" s="38">
        <v>131.79</v>
      </c>
      <c r="E406" s="39"/>
    </row>
    <row r="407" spans="1:9" s="21" customFormat="1" x14ac:dyDescent="0.25">
      <c r="A407" s="35">
        <v>40427</v>
      </c>
      <c r="B407" s="36">
        <v>8</v>
      </c>
      <c r="C407" s="37">
        <v>76761</v>
      </c>
      <c r="D407" s="40">
        <v>132</v>
      </c>
      <c r="E407" s="41"/>
      <c r="F407" s="10"/>
      <c r="G407" s="10"/>
      <c r="H407" s="10"/>
      <c r="I407" s="10"/>
    </row>
    <row r="408" spans="1:9" s="21" customFormat="1" x14ac:dyDescent="0.25">
      <c r="A408" s="35">
        <v>40428</v>
      </c>
      <c r="B408" s="36">
        <v>8</v>
      </c>
      <c r="C408" s="37">
        <v>6551</v>
      </c>
      <c r="D408" s="40">
        <v>132.29</v>
      </c>
      <c r="E408" s="41"/>
      <c r="F408" s="10"/>
      <c r="G408" s="10"/>
      <c r="H408" s="10"/>
      <c r="I408" s="10"/>
    </row>
    <row r="409" spans="1:9" s="21" customFormat="1" x14ac:dyDescent="0.25">
      <c r="A409" s="35">
        <v>40429</v>
      </c>
      <c r="B409" s="36">
        <v>8</v>
      </c>
      <c r="C409" s="37">
        <v>600</v>
      </c>
      <c r="D409" s="40">
        <v>132.97999999999999</v>
      </c>
      <c r="E409" s="41"/>
      <c r="F409" s="10"/>
      <c r="G409" s="10"/>
      <c r="H409" s="10"/>
      <c r="I409" s="10"/>
    </row>
    <row r="410" spans="1:9" s="21" customFormat="1" x14ac:dyDescent="0.25">
      <c r="A410" s="35">
        <v>40430</v>
      </c>
      <c r="B410" s="36">
        <v>8</v>
      </c>
      <c r="C410" s="37">
        <v>0</v>
      </c>
      <c r="D410" s="40">
        <v>133.07</v>
      </c>
      <c r="E410" s="41"/>
      <c r="F410" s="10"/>
      <c r="G410" s="10"/>
      <c r="H410" s="10"/>
      <c r="I410" s="10"/>
    </row>
    <row r="411" spans="1:9" s="21" customFormat="1" x14ac:dyDescent="0.25">
      <c r="A411" s="35">
        <v>40431</v>
      </c>
      <c r="B411" s="36">
        <v>8.1999999999999993</v>
      </c>
      <c r="C411" s="37">
        <v>384358</v>
      </c>
      <c r="D411" s="40">
        <v>131.69</v>
      </c>
      <c r="E411" s="41"/>
      <c r="F411" s="10"/>
      <c r="G411" s="10"/>
      <c r="H411" s="10"/>
      <c r="I411" s="10"/>
    </row>
    <row r="412" spans="1:9" s="21" customFormat="1" x14ac:dyDescent="0.25">
      <c r="A412" s="35">
        <v>40434</v>
      </c>
      <c r="B412" s="36">
        <v>8.1999999999999993</v>
      </c>
      <c r="C412" s="37">
        <v>6817</v>
      </c>
      <c r="D412" s="40">
        <v>132.72</v>
      </c>
      <c r="E412" s="41"/>
      <c r="F412" s="10"/>
      <c r="G412" s="10"/>
      <c r="H412" s="10"/>
      <c r="I412" s="10"/>
    </row>
    <row r="413" spans="1:9" s="21" customFormat="1" x14ac:dyDescent="0.25">
      <c r="A413" s="35">
        <v>40435</v>
      </c>
      <c r="B413" s="36">
        <v>8.3000000000000007</v>
      </c>
      <c r="C413" s="37">
        <v>11028</v>
      </c>
      <c r="D413" s="40">
        <v>130.47999999999999</v>
      </c>
      <c r="E413" s="41"/>
      <c r="F413" s="10"/>
      <c r="G413" s="10"/>
      <c r="H413" s="10"/>
      <c r="I413" s="10"/>
    </row>
    <row r="414" spans="1:9" s="21" customFormat="1" x14ac:dyDescent="0.25">
      <c r="A414" s="35">
        <v>40436</v>
      </c>
      <c r="B414" s="36">
        <v>8.56</v>
      </c>
      <c r="C414" s="37">
        <v>89830</v>
      </c>
      <c r="D414" s="40">
        <v>130.29</v>
      </c>
      <c r="E414" s="41"/>
      <c r="F414" s="10"/>
      <c r="G414" s="10"/>
      <c r="H414" s="10"/>
      <c r="I414" s="10"/>
    </row>
    <row r="415" spans="1:9" s="21" customFormat="1" x14ac:dyDescent="0.25">
      <c r="A415" s="35">
        <v>40437</v>
      </c>
      <c r="B415" s="36">
        <v>8.6</v>
      </c>
      <c r="C415" s="37">
        <v>153732</v>
      </c>
      <c r="D415" s="40">
        <v>132.53</v>
      </c>
      <c r="E415" s="41"/>
      <c r="F415" s="10"/>
      <c r="G415" s="10"/>
      <c r="H415" s="10"/>
      <c r="I415" s="10"/>
    </row>
    <row r="416" spans="1:9" s="21" customFormat="1" x14ac:dyDescent="0.25">
      <c r="A416" s="35">
        <v>40438</v>
      </c>
      <c r="B416" s="36">
        <v>8.8000000000000007</v>
      </c>
      <c r="C416" s="37">
        <v>6779</v>
      </c>
      <c r="D416" s="40">
        <v>133.22999999999999</v>
      </c>
      <c r="E416" s="41"/>
      <c r="F416" s="10"/>
      <c r="G416" s="10"/>
      <c r="H416" s="10"/>
      <c r="I416" s="10"/>
    </row>
    <row r="417" spans="1:9" s="21" customFormat="1" x14ac:dyDescent="0.25">
      <c r="A417" s="35">
        <v>40441</v>
      </c>
      <c r="B417" s="36">
        <v>8.8000000000000007</v>
      </c>
      <c r="C417" s="37">
        <v>0</v>
      </c>
      <c r="D417" s="40">
        <v>132.97999999999999</v>
      </c>
      <c r="E417" s="41"/>
      <c r="F417" s="10"/>
      <c r="G417" s="10"/>
      <c r="H417" s="10"/>
      <c r="I417" s="10"/>
    </row>
    <row r="418" spans="1:9" s="21" customFormat="1" x14ac:dyDescent="0.25">
      <c r="A418" s="35">
        <v>40442</v>
      </c>
      <c r="B418" s="36">
        <v>9</v>
      </c>
      <c r="C418" s="37">
        <v>55780</v>
      </c>
      <c r="D418" s="40">
        <v>131.18</v>
      </c>
      <c r="E418" s="41"/>
      <c r="F418" s="10"/>
      <c r="G418" s="10"/>
      <c r="H418" s="10"/>
      <c r="I418" s="10"/>
    </row>
    <row r="419" spans="1:9" s="21" customFormat="1" x14ac:dyDescent="0.25">
      <c r="A419" s="35">
        <v>40443</v>
      </c>
      <c r="B419" s="36">
        <v>9</v>
      </c>
      <c r="C419" s="37">
        <v>62660</v>
      </c>
      <c r="D419" s="40">
        <v>131.33000000000001</v>
      </c>
      <c r="E419" s="41"/>
      <c r="F419" s="10"/>
      <c r="G419" s="10"/>
      <c r="H419" s="10"/>
      <c r="I419" s="10"/>
    </row>
    <row r="420" spans="1:9" s="21" customFormat="1" x14ac:dyDescent="0.25">
      <c r="A420" s="35">
        <v>40444</v>
      </c>
      <c r="B420" s="36">
        <v>10</v>
      </c>
      <c r="C420" s="37">
        <v>1134964</v>
      </c>
      <c r="D420" s="40">
        <v>131.58000000000001</v>
      </c>
      <c r="E420" s="41"/>
      <c r="F420" s="10"/>
      <c r="G420" s="10"/>
      <c r="H420" s="10"/>
      <c r="I420" s="10"/>
    </row>
    <row r="421" spans="1:9" s="21" customFormat="1" x14ac:dyDescent="0.25">
      <c r="A421" s="35">
        <v>40445</v>
      </c>
      <c r="B421" s="36">
        <v>10</v>
      </c>
      <c r="C421" s="37">
        <v>2025848</v>
      </c>
      <c r="D421" s="40">
        <v>131.65</v>
      </c>
      <c r="E421" s="41"/>
      <c r="F421" s="10"/>
      <c r="G421" s="10"/>
      <c r="H421" s="10"/>
      <c r="I421" s="10"/>
    </row>
    <row r="422" spans="1:9" s="21" customFormat="1" x14ac:dyDescent="0.25">
      <c r="A422" s="35">
        <v>40448</v>
      </c>
      <c r="B422" s="36">
        <v>11</v>
      </c>
      <c r="C422" s="37">
        <v>2047522</v>
      </c>
      <c r="D422" s="40">
        <v>132.58000000000001</v>
      </c>
      <c r="E422" s="41"/>
      <c r="F422" s="10"/>
      <c r="G422" s="10"/>
      <c r="H422" s="10"/>
      <c r="I422" s="10"/>
    </row>
    <row r="423" spans="1:9" s="21" customFormat="1" x14ac:dyDescent="0.25">
      <c r="A423" s="35">
        <v>40449</v>
      </c>
      <c r="B423" s="36">
        <v>11</v>
      </c>
      <c r="C423" s="37">
        <v>6378547</v>
      </c>
      <c r="D423" s="40">
        <v>133.38999999999999</v>
      </c>
      <c r="E423" s="41"/>
      <c r="F423" s="10"/>
      <c r="G423" s="10"/>
      <c r="H423" s="10"/>
      <c r="I423" s="10"/>
    </row>
    <row r="424" spans="1:9" s="21" customFormat="1" x14ac:dyDescent="0.25">
      <c r="A424" s="35">
        <v>40450</v>
      </c>
      <c r="B424" s="36">
        <v>11</v>
      </c>
      <c r="C424" s="37">
        <v>887129</v>
      </c>
      <c r="D424" s="40">
        <v>134.43</v>
      </c>
      <c r="E424" s="41"/>
      <c r="F424" s="10"/>
      <c r="G424" s="10"/>
      <c r="H424" s="10"/>
      <c r="I424" s="10"/>
    </row>
    <row r="425" spans="1:9" s="21" customFormat="1" x14ac:dyDescent="0.25">
      <c r="A425" s="35">
        <v>40451</v>
      </c>
      <c r="B425" s="36">
        <v>11</v>
      </c>
      <c r="C425" s="37">
        <v>537369</v>
      </c>
      <c r="D425" s="40">
        <v>137.04</v>
      </c>
      <c r="E425" s="41"/>
      <c r="F425" s="10"/>
      <c r="G425" s="10"/>
      <c r="H425" s="10"/>
      <c r="I425" s="10"/>
    </row>
    <row r="426" spans="1:9" s="21" customFormat="1" x14ac:dyDescent="0.25">
      <c r="A426" s="35">
        <f>A425+1</f>
        <v>40452</v>
      </c>
      <c r="B426" s="36">
        <v>11</v>
      </c>
      <c r="C426" s="37">
        <v>468383</v>
      </c>
      <c r="D426" s="40">
        <v>135.84</v>
      </c>
      <c r="E426" s="41"/>
      <c r="F426" s="10"/>
      <c r="G426" s="10"/>
      <c r="H426" s="10"/>
      <c r="I426" s="10"/>
    </row>
    <row r="427" spans="1:9" s="21" customFormat="1" x14ac:dyDescent="0.25">
      <c r="A427" s="35">
        <f>A426+3</f>
        <v>40455</v>
      </c>
      <c r="B427" s="36">
        <v>11</v>
      </c>
      <c r="C427" s="37">
        <v>511911</v>
      </c>
      <c r="D427" s="40">
        <v>135.61000000000001</v>
      </c>
      <c r="E427" s="41"/>
      <c r="F427" s="10"/>
      <c r="G427" s="10"/>
      <c r="H427" s="10"/>
      <c r="I427" s="10"/>
    </row>
    <row r="428" spans="1:9" s="21" customFormat="1" x14ac:dyDescent="0.25">
      <c r="A428" s="35">
        <f>A427+1</f>
        <v>40456</v>
      </c>
      <c r="B428" s="36">
        <v>11</v>
      </c>
      <c r="C428" s="37">
        <v>71081</v>
      </c>
      <c r="D428" s="40">
        <v>134.88999999999999</v>
      </c>
      <c r="E428" s="41"/>
      <c r="F428" s="10"/>
      <c r="G428" s="10"/>
      <c r="H428" s="10"/>
      <c r="I428" s="10"/>
    </row>
    <row r="429" spans="1:9" s="21" customFormat="1" x14ac:dyDescent="0.25">
      <c r="A429" s="35">
        <f>A428+1</f>
        <v>40457</v>
      </c>
      <c r="B429" s="36">
        <v>11.5</v>
      </c>
      <c r="C429" s="37">
        <v>2601811</v>
      </c>
      <c r="D429" s="40">
        <v>135.72999999999999</v>
      </c>
      <c r="E429" s="41"/>
      <c r="F429" s="10"/>
      <c r="G429" s="10"/>
      <c r="H429" s="10"/>
      <c r="I429" s="10"/>
    </row>
    <row r="430" spans="1:9" s="21" customFormat="1" x14ac:dyDescent="0.25">
      <c r="A430" s="35">
        <f>A429+1</f>
        <v>40458</v>
      </c>
      <c r="B430" s="36">
        <v>12</v>
      </c>
      <c r="C430" s="37">
        <v>1668795</v>
      </c>
      <c r="D430" s="40">
        <v>136.51</v>
      </c>
      <c r="E430" s="41"/>
      <c r="F430" s="10"/>
      <c r="G430" s="10"/>
      <c r="H430" s="10"/>
      <c r="I430" s="10"/>
    </row>
    <row r="431" spans="1:9" s="21" customFormat="1" x14ac:dyDescent="0.25">
      <c r="A431" s="35">
        <f>A430+1</f>
        <v>40459</v>
      </c>
      <c r="B431" s="36">
        <v>12</v>
      </c>
      <c r="C431" s="37">
        <v>2742121</v>
      </c>
      <c r="D431" s="40">
        <v>137.47</v>
      </c>
      <c r="E431" s="41"/>
      <c r="F431" s="10"/>
      <c r="G431" s="10"/>
      <c r="H431" s="10"/>
      <c r="I431" s="10"/>
    </row>
    <row r="432" spans="1:9" s="21" customFormat="1" x14ac:dyDescent="0.25">
      <c r="A432" s="35">
        <f>A431+3</f>
        <v>40462</v>
      </c>
      <c r="B432" s="36">
        <v>12</v>
      </c>
      <c r="C432" s="37">
        <v>0</v>
      </c>
      <c r="D432" s="40">
        <v>137.72</v>
      </c>
      <c r="E432" s="41"/>
      <c r="F432" s="10"/>
      <c r="G432" s="10"/>
      <c r="H432" s="10"/>
      <c r="I432" s="10"/>
    </row>
    <row r="433" spans="1:9" s="21" customFormat="1" x14ac:dyDescent="0.25">
      <c r="A433" s="35">
        <f>A432+1</f>
        <v>40463</v>
      </c>
      <c r="B433" s="36">
        <v>11</v>
      </c>
      <c r="C433" s="37">
        <v>32297</v>
      </c>
      <c r="D433" s="40">
        <v>137.58000000000001</v>
      </c>
      <c r="E433" s="41"/>
      <c r="F433" s="10"/>
      <c r="G433" s="10"/>
      <c r="H433" s="10"/>
      <c r="I433" s="10"/>
    </row>
    <row r="434" spans="1:9" s="21" customFormat="1" x14ac:dyDescent="0.25">
      <c r="A434" s="35">
        <f>A433+1</f>
        <v>40464</v>
      </c>
      <c r="B434" s="36">
        <v>11</v>
      </c>
      <c r="C434" s="37">
        <v>478511</v>
      </c>
      <c r="D434" s="40">
        <v>137.9</v>
      </c>
      <c r="E434" s="41"/>
      <c r="F434" s="10"/>
      <c r="G434" s="10"/>
      <c r="H434" s="10"/>
      <c r="I434" s="10"/>
    </row>
    <row r="435" spans="1:9" s="21" customFormat="1" x14ac:dyDescent="0.25">
      <c r="A435" s="35">
        <f>A434+1</f>
        <v>40465</v>
      </c>
      <c r="B435" s="36">
        <v>11</v>
      </c>
      <c r="C435" s="37">
        <v>43168</v>
      </c>
      <c r="D435" s="40">
        <v>138.66999999999999</v>
      </c>
      <c r="E435" s="41"/>
      <c r="F435" s="10"/>
      <c r="G435" s="10"/>
      <c r="H435" s="10"/>
      <c r="I435" s="10"/>
    </row>
    <row r="436" spans="1:9" s="21" customFormat="1" x14ac:dyDescent="0.25">
      <c r="A436" s="35">
        <f>A435+1</f>
        <v>40466</v>
      </c>
      <c r="B436" s="36">
        <v>11</v>
      </c>
      <c r="C436" s="37">
        <v>686457</v>
      </c>
      <c r="D436" s="40">
        <v>139.62</v>
      </c>
      <c r="E436" s="41"/>
      <c r="F436" s="10"/>
      <c r="G436" s="10"/>
      <c r="H436" s="10"/>
      <c r="I436" s="10"/>
    </row>
    <row r="437" spans="1:9" s="21" customFormat="1" x14ac:dyDescent="0.25">
      <c r="A437" s="35">
        <f>A436+3</f>
        <v>40469</v>
      </c>
      <c r="B437" s="36">
        <v>11</v>
      </c>
      <c r="C437" s="37">
        <v>0</v>
      </c>
      <c r="D437" s="40">
        <v>140.6</v>
      </c>
      <c r="E437" s="41"/>
      <c r="F437" s="10"/>
      <c r="G437" s="10"/>
      <c r="H437" s="10"/>
      <c r="I437" s="10"/>
    </row>
    <row r="438" spans="1:9" s="21" customFormat="1" x14ac:dyDescent="0.25">
      <c r="A438" s="35">
        <f>A437+1</f>
        <v>40470</v>
      </c>
      <c r="B438" s="36">
        <v>11</v>
      </c>
      <c r="C438" s="37">
        <v>3726871</v>
      </c>
      <c r="D438" s="40">
        <v>142.30000000000001</v>
      </c>
      <c r="E438" s="41"/>
      <c r="F438" s="10"/>
      <c r="G438" s="10"/>
      <c r="H438" s="10"/>
      <c r="I438" s="10"/>
    </row>
    <row r="439" spans="1:9" s="21" customFormat="1" x14ac:dyDescent="0.25">
      <c r="A439" s="35">
        <f>A438+1</f>
        <v>40471</v>
      </c>
      <c r="B439" s="36">
        <v>11</v>
      </c>
      <c r="C439" s="37">
        <v>62207</v>
      </c>
      <c r="D439" s="40">
        <v>145.07</v>
      </c>
      <c r="E439" s="41"/>
      <c r="F439" s="10"/>
      <c r="G439" s="10"/>
      <c r="H439" s="10"/>
      <c r="I439" s="10"/>
    </row>
    <row r="440" spans="1:9" s="21" customFormat="1" x14ac:dyDescent="0.25">
      <c r="A440" s="35">
        <f>A439+1</f>
        <v>40472</v>
      </c>
      <c r="B440" s="36">
        <v>11</v>
      </c>
      <c r="C440" s="37">
        <v>0</v>
      </c>
      <c r="D440" s="40">
        <v>146.69</v>
      </c>
      <c r="E440" s="41"/>
      <c r="F440" s="10"/>
      <c r="G440" s="10"/>
      <c r="H440" s="10"/>
      <c r="I440" s="10"/>
    </row>
    <row r="441" spans="1:9" s="21" customFormat="1" x14ac:dyDescent="0.25">
      <c r="A441" s="35">
        <f>A440+1</f>
        <v>40473</v>
      </c>
      <c r="B441" s="36">
        <v>11</v>
      </c>
      <c r="C441" s="37">
        <v>4001</v>
      </c>
      <c r="D441" s="40">
        <v>147.03</v>
      </c>
      <c r="E441" s="41"/>
      <c r="F441" s="10"/>
      <c r="G441" s="10"/>
      <c r="H441" s="10"/>
      <c r="I441" s="10"/>
    </row>
    <row r="442" spans="1:9" s="21" customFormat="1" x14ac:dyDescent="0.25">
      <c r="A442" s="35">
        <f>A441+3</f>
        <v>40476</v>
      </c>
      <c r="B442" s="36">
        <v>10</v>
      </c>
      <c r="C442" s="37">
        <v>154701</v>
      </c>
      <c r="D442" s="40">
        <v>146</v>
      </c>
      <c r="E442" s="41"/>
      <c r="F442" s="10"/>
      <c r="G442" s="10"/>
      <c r="H442" s="10"/>
      <c r="I442" s="10"/>
    </row>
    <row r="443" spans="1:9" s="21" customFormat="1" x14ac:dyDescent="0.25">
      <c r="A443" s="35">
        <f>A442+1</f>
        <v>40477</v>
      </c>
      <c r="B443" s="36">
        <v>10</v>
      </c>
      <c r="C443" s="37">
        <v>33576</v>
      </c>
      <c r="D443" s="40">
        <v>147.47</v>
      </c>
      <c r="E443" s="41"/>
      <c r="F443" s="10"/>
      <c r="G443" s="10"/>
      <c r="H443" s="10"/>
      <c r="I443" s="10"/>
    </row>
    <row r="444" spans="1:9" s="21" customFormat="1" x14ac:dyDescent="0.25">
      <c r="A444" s="35">
        <f>A443+1</f>
        <v>40478</v>
      </c>
      <c r="B444" s="36">
        <v>10</v>
      </c>
      <c r="C444" s="37">
        <v>150399</v>
      </c>
      <c r="D444" s="40">
        <v>150.19999999999999</v>
      </c>
      <c r="E444" s="41"/>
      <c r="F444" s="10"/>
      <c r="G444" s="10"/>
      <c r="H444" s="10"/>
      <c r="I444" s="10"/>
    </row>
    <row r="445" spans="1:9" s="21" customFormat="1" x14ac:dyDescent="0.25">
      <c r="A445" s="35">
        <f>A444+1</f>
        <v>40479</v>
      </c>
      <c r="B445" s="36">
        <v>10.01</v>
      </c>
      <c r="C445" s="37">
        <v>189617</v>
      </c>
      <c r="D445" s="40">
        <v>153.21</v>
      </c>
      <c r="E445" s="41"/>
      <c r="F445" s="10"/>
      <c r="G445" s="10"/>
      <c r="H445" s="10"/>
      <c r="I445" s="10"/>
    </row>
    <row r="446" spans="1:9" s="21" customFormat="1" x14ac:dyDescent="0.25">
      <c r="A446" s="35">
        <f>A445+1</f>
        <v>40480</v>
      </c>
      <c r="B446" s="36">
        <v>11</v>
      </c>
      <c r="C446" s="37">
        <v>808338</v>
      </c>
      <c r="D446" s="40">
        <v>157.71</v>
      </c>
      <c r="E446" s="41"/>
      <c r="F446" s="10"/>
      <c r="G446" s="10"/>
      <c r="H446" s="10"/>
      <c r="I446" s="10"/>
    </row>
    <row r="447" spans="1:9" s="21" customFormat="1" x14ac:dyDescent="0.25">
      <c r="A447" s="35">
        <v>40483</v>
      </c>
      <c r="B447" s="36">
        <v>10.5</v>
      </c>
      <c r="C447" s="37">
        <v>13293</v>
      </c>
      <c r="D447" s="40">
        <v>157.71</v>
      </c>
      <c r="E447" s="41"/>
      <c r="F447" s="10"/>
      <c r="G447" s="10"/>
      <c r="H447" s="10"/>
      <c r="I447" s="10"/>
    </row>
    <row r="448" spans="1:9" s="21" customFormat="1" x14ac:dyDescent="0.25">
      <c r="A448" s="35">
        <v>40484</v>
      </c>
      <c r="B448" s="36">
        <v>10.3</v>
      </c>
      <c r="C448" s="37">
        <v>34248</v>
      </c>
      <c r="D448" s="40">
        <v>154.38999999999999</v>
      </c>
      <c r="E448" s="41"/>
      <c r="F448" s="10"/>
      <c r="G448" s="10"/>
      <c r="H448" s="10"/>
      <c r="I448" s="10"/>
    </row>
    <row r="449" spans="1:9" s="21" customFormat="1" x14ac:dyDescent="0.25">
      <c r="A449" s="35">
        <v>40485</v>
      </c>
      <c r="B449" s="36">
        <v>10</v>
      </c>
      <c r="C449" s="37">
        <v>31446</v>
      </c>
      <c r="D449" s="40">
        <v>153.33000000000001</v>
      </c>
      <c r="E449" s="41"/>
      <c r="F449" s="10"/>
      <c r="G449" s="10"/>
      <c r="H449" s="10"/>
      <c r="I449" s="10"/>
    </row>
    <row r="450" spans="1:9" s="21" customFormat="1" x14ac:dyDescent="0.25">
      <c r="A450" s="35">
        <v>40486</v>
      </c>
      <c r="B450" s="36">
        <v>10</v>
      </c>
      <c r="C450" s="37">
        <v>600</v>
      </c>
      <c r="D450" s="40">
        <v>151.15</v>
      </c>
      <c r="E450" s="41"/>
      <c r="F450" s="10"/>
      <c r="G450" s="10"/>
      <c r="H450" s="10"/>
      <c r="I450" s="10"/>
    </row>
    <row r="451" spans="1:9" s="21" customFormat="1" x14ac:dyDescent="0.25">
      <c r="A451" s="35">
        <v>40487</v>
      </c>
      <c r="B451" s="36">
        <v>10</v>
      </c>
      <c r="C451" s="37">
        <v>135718</v>
      </c>
      <c r="D451" s="40">
        <v>150.97</v>
      </c>
      <c r="E451" s="41"/>
      <c r="F451" s="10"/>
      <c r="G451" s="10"/>
      <c r="H451" s="10"/>
      <c r="I451" s="10"/>
    </row>
    <row r="452" spans="1:9" s="21" customFormat="1" x14ac:dyDescent="0.25">
      <c r="A452" s="35">
        <v>40490</v>
      </c>
      <c r="B452" s="36">
        <v>10</v>
      </c>
      <c r="C452" s="37">
        <v>12686</v>
      </c>
      <c r="D452" s="40">
        <v>149.82</v>
      </c>
      <c r="E452" s="41"/>
      <c r="F452" s="10"/>
      <c r="G452" s="10"/>
      <c r="H452" s="10"/>
      <c r="I452" s="10"/>
    </row>
    <row r="453" spans="1:9" s="21" customFormat="1" x14ac:dyDescent="0.25">
      <c r="A453" s="35">
        <v>40491</v>
      </c>
      <c r="B453" s="36">
        <v>10</v>
      </c>
      <c r="C453" s="37">
        <v>93984</v>
      </c>
      <c r="D453" s="40">
        <v>150.46</v>
      </c>
      <c r="E453" s="41"/>
      <c r="F453" s="10"/>
      <c r="G453" s="10"/>
      <c r="H453" s="10"/>
      <c r="I453" s="10"/>
    </row>
    <row r="454" spans="1:9" s="21" customFormat="1" x14ac:dyDescent="0.25">
      <c r="A454" s="35">
        <v>40492</v>
      </c>
      <c r="B454" s="36">
        <v>9.5</v>
      </c>
      <c r="C454" s="37">
        <v>1358585</v>
      </c>
      <c r="D454" s="40">
        <v>152.27000000000001</v>
      </c>
      <c r="E454" s="41"/>
      <c r="F454" s="10"/>
      <c r="G454" s="10"/>
      <c r="H454" s="10"/>
      <c r="I454" s="10"/>
    </row>
    <row r="455" spans="1:9" s="21" customFormat="1" x14ac:dyDescent="0.25">
      <c r="A455" s="35">
        <v>40493</v>
      </c>
      <c r="B455" s="36">
        <v>10</v>
      </c>
      <c r="C455" s="37">
        <v>281566</v>
      </c>
      <c r="D455" s="40">
        <v>153.18</v>
      </c>
      <c r="E455" s="41"/>
      <c r="F455" s="10"/>
      <c r="G455" s="10"/>
      <c r="H455" s="10"/>
      <c r="I455" s="10"/>
    </row>
    <row r="456" spans="1:9" s="21" customFormat="1" x14ac:dyDescent="0.25">
      <c r="A456" s="35">
        <v>40494</v>
      </c>
      <c r="B456" s="36">
        <v>10</v>
      </c>
      <c r="C456" s="37">
        <v>22932</v>
      </c>
      <c r="D456" s="40">
        <v>151.51</v>
      </c>
      <c r="E456" s="41"/>
      <c r="F456" s="10"/>
      <c r="G456" s="10"/>
      <c r="H456" s="10"/>
      <c r="I456" s="10"/>
    </row>
    <row r="457" spans="1:9" s="21" customFormat="1" x14ac:dyDescent="0.25">
      <c r="A457" s="35">
        <v>40497</v>
      </c>
      <c r="B457" s="36">
        <v>10</v>
      </c>
      <c r="C457" s="37">
        <v>500228</v>
      </c>
      <c r="D457" s="40">
        <v>156.94999999999999</v>
      </c>
      <c r="E457" s="41"/>
      <c r="F457" s="10"/>
      <c r="G457" s="10"/>
      <c r="H457" s="10"/>
      <c r="I457" s="10"/>
    </row>
    <row r="458" spans="1:9" s="21" customFormat="1" x14ac:dyDescent="0.25">
      <c r="A458" s="35">
        <v>40498</v>
      </c>
      <c r="B458" s="36">
        <v>10</v>
      </c>
      <c r="C458" s="37">
        <v>10000</v>
      </c>
      <c r="D458" s="40">
        <v>158.19999999999999</v>
      </c>
      <c r="E458" s="41"/>
      <c r="F458" s="10"/>
      <c r="G458" s="10"/>
      <c r="H458" s="10"/>
      <c r="I458" s="10"/>
    </row>
    <row r="459" spans="1:9" s="21" customFormat="1" x14ac:dyDescent="0.25">
      <c r="A459" s="35">
        <v>40499</v>
      </c>
      <c r="B459" s="36">
        <v>11</v>
      </c>
      <c r="C459" s="37">
        <v>3781746</v>
      </c>
      <c r="D459" s="40">
        <v>157.13</v>
      </c>
      <c r="E459" s="41"/>
      <c r="F459" s="10"/>
      <c r="G459" s="10"/>
      <c r="H459" s="10"/>
      <c r="I459" s="10"/>
    </row>
    <row r="460" spans="1:9" s="21" customFormat="1" x14ac:dyDescent="0.25">
      <c r="A460" s="35">
        <v>40500</v>
      </c>
      <c r="B460" s="36">
        <v>11</v>
      </c>
      <c r="C460" s="37">
        <v>3881368</v>
      </c>
      <c r="D460" s="40">
        <v>156.77000000000001</v>
      </c>
      <c r="E460" s="41"/>
      <c r="F460" s="10"/>
      <c r="G460" s="10"/>
      <c r="H460" s="10"/>
      <c r="I460" s="10"/>
    </row>
    <row r="461" spans="1:9" s="21" customFormat="1" x14ac:dyDescent="0.25">
      <c r="A461" s="35">
        <v>40501</v>
      </c>
      <c r="B461" s="36">
        <v>11</v>
      </c>
      <c r="C461" s="37">
        <v>0</v>
      </c>
      <c r="D461" s="40">
        <v>156.44999999999999</v>
      </c>
      <c r="E461" s="41"/>
      <c r="F461" s="10"/>
      <c r="G461" s="10"/>
      <c r="H461" s="10"/>
      <c r="I461" s="10"/>
    </row>
    <row r="462" spans="1:9" s="21" customFormat="1" x14ac:dyDescent="0.25">
      <c r="A462" s="35">
        <v>40504</v>
      </c>
      <c r="B462" s="36">
        <v>11</v>
      </c>
      <c r="C462" s="37">
        <v>0</v>
      </c>
      <c r="D462" s="40">
        <v>156.16</v>
      </c>
      <c r="E462" s="41"/>
      <c r="F462" s="10"/>
      <c r="G462" s="10"/>
      <c r="H462" s="10"/>
      <c r="I462" s="10"/>
    </row>
    <row r="463" spans="1:9" s="21" customFormat="1" x14ac:dyDescent="0.25">
      <c r="A463" s="35">
        <v>40505</v>
      </c>
      <c r="B463" s="36">
        <v>9</v>
      </c>
      <c r="C463" s="37">
        <v>110778</v>
      </c>
      <c r="D463" s="40">
        <v>155.47</v>
      </c>
      <c r="E463" s="41"/>
      <c r="F463" s="10"/>
      <c r="G463" s="10"/>
      <c r="H463" s="10"/>
      <c r="I463" s="10"/>
    </row>
    <row r="464" spans="1:9" s="21" customFormat="1" x14ac:dyDescent="0.25">
      <c r="A464" s="35">
        <v>40506</v>
      </c>
      <c r="B464" s="36">
        <v>8</v>
      </c>
      <c r="C464" s="37">
        <v>1000000</v>
      </c>
      <c r="D464" s="40">
        <v>155.36000000000001</v>
      </c>
      <c r="E464" s="41"/>
      <c r="F464" s="10"/>
      <c r="G464" s="10"/>
      <c r="H464" s="10"/>
      <c r="I464" s="10"/>
    </row>
    <row r="465" spans="1:9" s="21" customFormat="1" x14ac:dyDescent="0.25">
      <c r="A465" s="35">
        <v>40507</v>
      </c>
      <c r="B465" s="36">
        <v>8</v>
      </c>
      <c r="C465" s="37">
        <v>12057060</v>
      </c>
      <c r="D465" s="40">
        <v>155.13</v>
      </c>
      <c r="E465" s="41"/>
      <c r="F465" s="10"/>
      <c r="G465" s="10"/>
      <c r="H465" s="10"/>
      <c r="I465" s="10"/>
    </row>
    <row r="466" spans="1:9" s="21" customFormat="1" x14ac:dyDescent="0.25">
      <c r="A466" s="35">
        <v>40508</v>
      </c>
      <c r="B466" s="36">
        <v>8.5</v>
      </c>
      <c r="C466" s="37">
        <v>778200</v>
      </c>
      <c r="D466" s="40">
        <v>154.81</v>
      </c>
      <c r="E466" s="41"/>
      <c r="F466" s="10"/>
      <c r="G466" s="10"/>
      <c r="H466" s="10"/>
      <c r="I466" s="10"/>
    </row>
    <row r="467" spans="1:9" s="21" customFormat="1" x14ac:dyDescent="0.25">
      <c r="A467" s="35">
        <v>40511</v>
      </c>
      <c r="B467" s="36">
        <v>8.5</v>
      </c>
      <c r="C467" s="37">
        <v>87904</v>
      </c>
      <c r="D467" s="40">
        <v>154.77000000000001</v>
      </c>
      <c r="E467" s="41"/>
      <c r="F467" s="10"/>
      <c r="G467" s="10"/>
      <c r="H467" s="10"/>
      <c r="I467" s="10"/>
    </row>
    <row r="468" spans="1:9" s="21" customFormat="1" x14ac:dyDescent="0.25">
      <c r="A468" s="35">
        <v>40512</v>
      </c>
      <c r="B468" s="36">
        <v>8.6</v>
      </c>
      <c r="C468" s="37">
        <v>1162654</v>
      </c>
      <c r="D468" s="40">
        <v>154.6</v>
      </c>
      <c r="E468" s="41"/>
      <c r="F468" s="10"/>
      <c r="G468" s="10"/>
      <c r="H468" s="10"/>
      <c r="I468" s="10"/>
    </row>
    <row r="469" spans="1:9" s="21" customFormat="1" x14ac:dyDescent="0.25">
      <c r="A469" s="35">
        <f>A468+1</f>
        <v>40513</v>
      </c>
      <c r="B469" s="36">
        <v>8.1999999999999993</v>
      </c>
      <c r="C469" s="37">
        <v>768697</v>
      </c>
      <c r="D469" s="40">
        <v>154.28</v>
      </c>
      <c r="E469" s="41"/>
      <c r="F469" s="10"/>
      <c r="G469" s="10"/>
      <c r="H469" s="10"/>
      <c r="I469" s="10"/>
    </row>
    <row r="470" spans="1:9" x14ac:dyDescent="0.25">
      <c r="A470" s="35">
        <f>A469+1</f>
        <v>40514</v>
      </c>
      <c r="B470" s="36">
        <v>8.1999999999999993</v>
      </c>
      <c r="C470" s="37">
        <v>45513</v>
      </c>
      <c r="D470" s="40">
        <v>153.09</v>
      </c>
      <c r="E470" s="41"/>
    </row>
    <row r="471" spans="1:9" s="21" customFormat="1" x14ac:dyDescent="0.25">
      <c r="A471" s="35">
        <f>A470+1</f>
        <v>40515</v>
      </c>
      <c r="B471" s="36">
        <v>8</v>
      </c>
      <c r="C471" s="37">
        <v>498040</v>
      </c>
      <c r="D471" s="40">
        <v>153.41</v>
      </c>
      <c r="E471" s="41"/>
      <c r="F471" s="10"/>
      <c r="G471" s="10"/>
      <c r="H471" s="10"/>
      <c r="I471" s="10"/>
    </row>
    <row r="472" spans="1:9" s="21" customFormat="1" x14ac:dyDescent="0.25">
      <c r="A472" s="35">
        <f>A471+3</f>
        <v>40518</v>
      </c>
      <c r="B472" s="36">
        <v>8</v>
      </c>
      <c r="C472" s="37">
        <v>0</v>
      </c>
      <c r="D472" s="40">
        <v>152.69</v>
      </c>
      <c r="E472" s="41"/>
      <c r="F472" s="10"/>
      <c r="G472" s="10"/>
      <c r="H472" s="10"/>
      <c r="I472" s="10"/>
    </row>
    <row r="473" spans="1:9" s="21" customFormat="1" x14ac:dyDescent="0.25">
      <c r="A473" s="35">
        <f>A472+1</f>
        <v>40519</v>
      </c>
      <c r="B473" s="36">
        <v>7.8</v>
      </c>
      <c r="C473" s="37">
        <v>327946</v>
      </c>
      <c r="D473" s="40">
        <v>151.5</v>
      </c>
      <c r="E473" s="41"/>
      <c r="F473" s="10"/>
      <c r="G473" s="10"/>
      <c r="H473" s="10"/>
      <c r="I473" s="10"/>
    </row>
    <row r="474" spans="1:9" s="21" customFormat="1" x14ac:dyDescent="0.25">
      <c r="A474" s="35">
        <f>A473+1</f>
        <v>40520</v>
      </c>
      <c r="B474" s="36">
        <v>7.5</v>
      </c>
      <c r="C474" s="37">
        <v>1239742</v>
      </c>
      <c r="D474" s="40">
        <v>149.46</v>
      </c>
      <c r="E474" s="41"/>
      <c r="F474" s="10"/>
      <c r="G474" s="10"/>
      <c r="H474" s="10"/>
      <c r="I474" s="10"/>
    </row>
    <row r="475" spans="1:9" x14ac:dyDescent="0.25">
      <c r="A475" s="35">
        <f>A474+1</f>
        <v>40521</v>
      </c>
      <c r="B475" s="36">
        <v>7.5</v>
      </c>
      <c r="C475" s="37">
        <v>180315</v>
      </c>
      <c r="D475" s="40">
        <v>149.4</v>
      </c>
      <c r="E475" s="41"/>
    </row>
    <row r="476" spans="1:9" s="21" customFormat="1" x14ac:dyDescent="0.25">
      <c r="A476" s="35">
        <f>A475+1</f>
        <v>40522</v>
      </c>
      <c r="B476" s="36">
        <v>7.5</v>
      </c>
      <c r="C476" s="37">
        <v>55962</v>
      </c>
      <c r="D476" s="40">
        <v>149.19999999999999</v>
      </c>
      <c r="E476" s="41"/>
      <c r="F476" s="10"/>
      <c r="G476" s="10"/>
      <c r="H476" s="10"/>
      <c r="I476" s="10"/>
    </row>
    <row r="477" spans="1:9" s="21" customFormat="1" x14ac:dyDescent="0.25">
      <c r="A477" s="35">
        <f>A476+3</f>
        <v>40525</v>
      </c>
      <c r="B477" s="36">
        <v>7.5</v>
      </c>
      <c r="C477" s="37">
        <v>711350</v>
      </c>
      <c r="D477" s="40">
        <v>148.97999999999999</v>
      </c>
      <c r="E477" s="41"/>
      <c r="F477" s="10"/>
      <c r="G477" s="10"/>
      <c r="H477" s="10"/>
      <c r="I477" s="10"/>
    </row>
    <row r="478" spans="1:9" s="21" customFormat="1" x14ac:dyDescent="0.25">
      <c r="A478" s="35">
        <f>A477+1</f>
        <v>40526</v>
      </c>
      <c r="B478" s="36">
        <v>7</v>
      </c>
      <c r="C478" s="37">
        <v>720165</v>
      </c>
      <c r="D478" s="40">
        <v>148.44999999999999</v>
      </c>
      <c r="E478" s="41"/>
      <c r="F478" s="10"/>
      <c r="G478" s="10"/>
      <c r="H478" s="10"/>
      <c r="I478" s="10"/>
    </row>
    <row r="479" spans="1:9" s="21" customFormat="1" x14ac:dyDescent="0.25">
      <c r="A479" s="35">
        <f>A478+1</f>
        <v>40527</v>
      </c>
      <c r="B479" s="36">
        <v>7</v>
      </c>
      <c r="C479" s="37">
        <v>788718</v>
      </c>
      <c r="D479" s="40">
        <v>147.77000000000001</v>
      </c>
      <c r="E479" s="41"/>
      <c r="F479" s="10"/>
      <c r="G479" s="10"/>
      <c r="H479" s="10"/>
      <c r="I479" s="10"/>
    </row>
    <row r="480" spans="1:9" s="21" customFormat="1" x14ac:dyDescent="0.25">
      <c r="A480" s="35">
        <f>A479+1</f>
        <v>40528</v>
      </c>
      <c r="B480" s="36">
        <v>7</v>
      </c>
      <c r="C480" s="37">
        <v>3203417</v>
      </c>
      <c r="D480" s="40">
        <v>147.97999999999999</v>
      </c>
      <c r="E480" s="41"/>
      <c r="F480" s="10"/>
      <c r="G480" s="10"/>
      <c r="H480" s="10"/>
      <c r="I480" s="10"/>
    </row>
    <row r="481" spans="1:9" s="21" customFormat="1" x14ac:dyDescent="0.25">
      <c r="A481" s="35">
        <f>A480+1</f>
        <v>40529</v>
      </c>
      <c r="B481" s="36">
        <v>7.15</v>
      </c>
      <c r="C481" s="37">
        <v>1180695</v>
      </c>
      <c r="D481" s="40">
        <v>148.37</v>
      </c>
      <c r="E481" s="41"/>
      <c r="F481" s="10"/>
      <c r="G481" s="10"/>
      <c r="H481" s="10"/>
      <c r="I481" s="10"/>
    </row>
    <row r="482" spans="1:9" s="21" customFormat="1" x14ac:dyDescent="0.25">
      <c r="A482" s="35">
        <f>A481+3</f>
        <v>40532</v>
      </c>
      <c r="B482" s="36">
        <v>7.5</v>
      </c>
      <c r="C482" s="37">
        <v>84334</v>
      </c>
      <c r="D482" s="40">
        <v>148.76</v>
      </c>
      <c r="E482" s="41"/>
      <c r="F482" s="10"/>
      <c r="G482" s="10"/>
      <c r="H482" s="10"/>
      <c r="I482" s="10"/>
    </row>
    <row r="483" spans="1:9" s="21" customFormat="1" x14ac:dyDescent="0.25">
      <c r="A483" s="35">
        <f>A482+1</f>
        <v>40533</v>
      </c>
      <c r="B483" s="36">
        <v>7.5</v>
      </c>
      <c r="C483" s="37">
        <v>23023</v>
      </c>
      <c r="D483" s="40">
        <v>148.77000000000001</v>
      </c>
      <c r="E483" s="41"/>
      <c r="F483" s="10"/>
      <c r="G483" s="10"/>
      <c r="H483" s="10"/>
      <c r="I483" s="10"/>
    </row>
    <row r="484" spans="1:9" s="21" customFormat="1" x14ac:dyDescent="0.25">
      <c r="A484" s="35">
        <f>A483+1</f>
        <v>40534</v>
      </c>
      <c r="B484" s="36">
        <v>7.5</v>
      </c>
      <c r="C484" s="37">
        <v>0</v>
      </c>
      <c r="D484" s="40">
        <v>148.77000000000001</v>
      </c>
      <c r="E484" s="41" t="s">
        <v>205</v>
      </c>
      <c r="F484" s="10"/>
      <c r="G484" s="10"/>
      <c r="H484" s="10"/>
      <c r="I484" s="10"/>
    </row>
    <row r="485" spans="1:9" s="21" customFormat="1" x14ac:dyDescent="0.25">
      <c r="A485" s="35">
        <f>A484+1</f>
        <v>40535</v>
      </c>
      <c r="B485" s="36">
        <v>7.5</v>
      </c>
      <c r="C485" s="37">
        <v>0</v>
      </c>
      <c r="D485" s="40">
        <v>148.55000000000001</v>
      </c>
      <c r="E485" s="41"/>
      <c r="F485" s="10"/>
      <c r="G485" s="10"/>
      <c r="H485" s="10"/>
      <c r="I485" s="10"/>
    </row>
    <row r="486" spans="1:9" s="21" customFormat="1" x14ac:dyDescent="0.25">
      <c r="A486" s="35">
        <f>A485+1</f>
        <v>40536</v>
      </c>
      <c r="B486" s="36">
        <v>7.5</v>
      </c>
      <c r="C486" s="37">
        <v>0</v>
      </c>
      <c r="D486" s="40">
        <v>147.51</v>
      </c>
      <c r="E486" s="41"/>
      <c r="F486" s="10"/>
      <c r="G486" s="10"/>
      <c r="H486" s="10"/>
      <c r="I486" s="10"/>
    </row>
    <row r="487" spans="1:9" s="21" customFormat="1" x14ac:dyDescent="0.25">
      <c r="A487" s="35">
        <f>A486+3</f>
        <v>40539</v>
      </c>
      <c r="B487" s="36">
        <v>7.5</v>
      </c>
      <c r="C487" s="37">
        <v>0</v>
      </c>
      <c r="D487" s="40">
        <v>147.51</v>
      </c>
      <c r="E487" s="41" t="s">
        <v>215</v>
      </c>
      <c r="F487" s="10"/>
      <c r="G487" s="10"/>
      <c r="H487" s="10"/>
      <c r="I487" s="10"/>
    </row>
    <row r="488" spans="1:9" s="21" customFormat="1" x14ac:dyDescent="0.25">
      <c r="A488" s="35">
        <f>A487+1</f>
        <v>40540</v>
      </c>
      <c r="B488" s="36">
        <v>7.5</v>
      </c>
      <c r="C488" s="37">
        <v>433479</v>
      </c>
      <c r="D488" s="40">
        <v>148.36000000000001</v>
      </c>
      <c r="E488" s="41"/>
      <c r="F488" s="10"/>
      <c r="G488" s="10"/>
      <c r="H488" s="10"/>
      <c r="I488" s="10"/>
    </row>
    <row r="489" spans="1:9" s="21" customFormat="1" x14ac:dyDescent="0.25">
      <c r="A489" s="35">
        <f>A488+1</f>
        <v>40541</v>
      </c>
      <c r="B489" s="36">
        <v>7.6</v>
      </c>
      <c r="C489" s="37">
        <v>2196</v>
      </c>
      <c r="D489" s="40">
        <v>148.84</v>
      </c>
      <c r="E489" s="41"/>
      <c r="F489" s="10"/>
      <c r="G489" s="10"/>
      <c r="H489" s="10"/>
      <c r="I489" s="10"/>
    </row>
    <row r="490" spans="1:9" s="21" customFormat="1" x14ac:dyDescent="0.25">
      <c r="A490" s="35">
        <f>A489+1</f>
        <v>40542</v>
      </c>
      <c r="B490" s="36">
        <v>8</v>
      </c>
      <c r="C490" s="37">
        <v>1297899</v>
      </c>
      <c r="D490" s="40">
        <v>149.68</v>
      </c>
      <c r="E490" s="41"/>
      <c r="F490" s="10"/>
      <c r="G490" s="10"/>
      <c r="H490" s="10"/>
      <c r="I490" s="10"/>
    </row>
    <row r="491" spans="1:9" s="21" customFormat="1" x14ac:dyDescent="0.25">
      <c r="A491" s="35">
        <f>A490+1</f>
        <v>40543</v>
      </c>
      <c r="B491" s="36">
        <v>7.6</v>
      </c>
      <c r="C491" s="37">
        <v>17957</v>
      </c>
      <c r="D491" s="40">
        <v>151.27000000000001</v>
      </c>
      <c r="E491" s="41"/>
      <c r="F491" s="10"/>
      <c r="G491" s="10"/>
      <c r="H491" s="10"/>
      <c r="I491" s="10"/>
    </row>
    <row r="492" spans="1:9" s="21" customFormat="1" x14ac:dyDescent="0.25">
      <c r="A492" s="35">
        <f>A491+3</f>
        <v>40546</v>
      </c>
      <c r="B492" s="36">
        <v>7.2</v>
      </c>
      <c r="C492" s="37">
        <v>40000</v>
      </c>
      <c r="D492" s="40">
        <v>150.99</v>
      </c>
      <c r="E492" s="41"/>
      <c r="F492" s="10"/>
      <c r="G492" s="10"/>
      <c r="H492" s="10"/>
      <c r="I492" s="10"/>
    </row>
    <row r="493" spans="1:9" x14ac:dyDescent="0.25">
      <c r="A493" s="35">
        <f>A492+1</f>
        <v>40547</v>
      </c>
      <c r="B493" s="36">
        <v>7.2</v>
      </c>
      <c r="C493" s="37">
        <v>77482</v>
      </c>
      <c r="D493" s="40">
        <v>150.99</v>
      </c>
      <c r="E493" s="41"/>
    </row>
    <row r="494" spans="1:9" s="21" customFormat="1" x14ac:dyDescent="0.25">
      <c r="A494" s="35">
        <f>A493+1</f>
        <v>40548</v>
      </c>
      <c r="B494" s="36">
        <v>7.2</v>
      </c>
      <c r="C494" s="37">
        <v>14942</v>
      </c>
      <c r="D494" s="40">
        <v>151.07</v>
      </c>
      <c r="E494" s="41"/>
      <c r="F494" s="10"/>
      <c r="G494" s="10"/>
      <c r="H494" s="10"/>
      <c r="I494" s="10"/>
    </row>
    <row r="495" spans="1:9" s="21" customFormat="1" x14ac:dyDescent="0.25">
      <c r="A495" s="35">
        <f>A494+1</f>
        <v>40549</v>
      </c>
      <c r="B495" s="36">
        <v>7.31</v>
      </c>
      <c r="C495" s="37">
        <v>574682</v>
      </c>
      <c r="D495" s="40">
        <v>153.22999999999999</v>
      </c>
      <c r="E495" s="41"/>
      <c r="F495" s="10"/>
      <c r="G495" s="10"/>
      <c r="H495" s="10"/>
      <c r="I495" s="10"/>
    </row>
    <row r="496" spans="1:9" s="21" customFormat="1" x14ac:dyDescent="0.25">
      <c r="A496" s="35">
        <f>A495+1</f>
        <v>40550</v>
      </c>
      <c r="B496" s="36">
        <v>7.41</v>
      </c>
      <c r="C496" s="37">
        <v>66484</v>
      </c>
      <c r="D496" s="40">
        <v>155.52000000000001</v>
      </c>
      <c r="E496" s="41"/>
      <c r="F496" s="10"/>
      <c r="G496" s="10"/>
      <c r="H496" s="10"/>
      <c r="I496" s="10"/>
    </row>
    <row r="497" spans="1:9" s="21" customFormat="1" x14ac:dyDescent="0.25">
      <c r="A497" s="35">
        <f>A496+3</f>
        <v>40553</v>
      </c>
      <c r="B497" s="36">
        <v>7.5</v>
      </c>
      <c r="C497" s="37">
        <v>103000</v>
      </c>
      <c r="D497" s="40">
        <v>155.52000000000001</v>
      </c>
      <c r="E497" s="41"/>
      <c r="F497" s="10"/>
      <c r="G497" s="10"/>
      <c r="H497" s="10"/>
      <c r="I497" s="10"/>
    </row>
    <row r="498" spans="1:9" s="21" customFormat="1" x14ac:dyDescent="0.25">
      <c r="A498" s="35">
        <f>A497+1</f>
        <v>40554</v>
      </c>
      <c r="B498" s="36">
        <v>7.8</v>
      </c>
      <c r="C498" s="37">
        <v>142769</v>
      </c>
      <c r="D498" s="40">
        <v>161.66</v>
      </c>
      <c r="E498" s="41"/>
      <c r="F498" s="10"/>
      <c r="G498" s="10"/>
      <c r="H498" s="10"/>
      <c r="I498" s="10"/>
    </row>
    <row r="499" spans="1:9" s="21" customFormat="1" x14ac:dyDescent="0.25">
      <c r="A499" s="35">
        <f>A498+1</f>
        <v>40555</v>
      </c>
      <c r="B499" s="36">
        <v>7.8</v>
      </c>
      <c r="C499" s="37">
        <v>871568</v>
      </c>
      <c r="D499" s="40">
        <v>161.66</v>
      </c>
      <c r="E499" s="41"/>
      <c r="F499" s="10"/>
      <c r="G499" s="10"/>
      <c r="H499" s="10"/>
      <c r="I499" s="10"/>
    </row>
    <row r="500" spans="1:9" s="21" customFormat="1" x14ac:dyDescent="0.25">
      <c r="A500" s="35">
        <f>A499+1</f>
        <v>40556</v>
      </c>
      <c r="B500" s="36">
        <v>7.8</v>
      </c>
      <c r="C500" s="37">
        <v>746463</v>
      </c>
      <c r="D500" s="40">
        <v>161.91</v>
      </c>
      <c r="E500" s="41"/>
      <c r="F500" s="10"/>
      <c r="G500" s="10"/>
      <c r="H500" s="10"/>
      <c r="I500" s="10"/>
    </row>
    <row r="501" spans="1:9" s="21" customFormat="1" x14ac:dyDescent="0.25">
      <c r="A501" s="35">
        <f>A500+1</f>
        <v>40557</v>
      </c>
      <c r="B501" s="36">
        <v>7.5</v>
      </c>
      <c r="C501" s="37">
        <v>60888</v>
      </c>
      <c r="D501" s="40">
        <v>161.63</v>
      </c>
      <c r="E501" s="41"/>
      <c r="F501" s="10"/>
      <c r="G501" s="10"/>
      <c r="H501" s="10"/>
      <c r="I501" s="10"/>
    </row>
    <row r="502" spans="1:9" s="21" customFormat="1" x14ac:dyDescent="0.25">
      <c r="A502" s="35">
        <f>A501+3</f>
        <v>40560</v>
      </c>
      <c r="B502" s="36">
        <v>7.5</v>
      </c>
      <c r="C502" s="37">
        <v>0</v>
      </c>
      <c r="D502" s="40">
        <v>160.41</v>
      </c>
      <c r="E502" s="41"/>
      <c r="F502" s="10"/>
      <c r="G502" s="10"/>
      <c r="H502" s="10"/>
      <c r="I502" s="10"/>
    </row>
    <row r="503" spans="1:9" s="21" customFormat="1" x14ac:dyDescent="0.25">
      <c r="A503" s="35">
        <f>A502+1</f>
        <v>40561</v>
      </c>
      <c r="B503" s="36">
        <v>7.6</v>
      </c>
      <c r="C503" s="37">
        <v>213084</v>
      </c>
      <c r="D503" s="40">
        <v>160.41</v>
      </c>
      <c r="E503" s="41"/>
      <c r="F503" s="10"/>
      <c r="G503" s="10"/>
      <c r="H503" s="10"/>
      <c r="I503" s="10"/>
    </row>
    <row r="504" spans="1:9" s="21" customFormat="1" x14ac:dyDescent="0.25">
      <c r="A504" s="35">
        <f>A503+1</f>
        <v>40562</v>
      </c>
      <c r="B504" s="36">
        <v>7.5</v>
      </c>
      <c r="C504" s="37">
        <v>248000</v>
      </c>
      <c r="D504" s="40">
        <v>158.99</v>
      </c>
      <c r="E504" s="41"/>
      <c r="F504" s="10"/>
      <c r="G504" s="10"/>
      <c r="H504" s="10"/>
      <c r="I504" s="10"/>
    </row>
    <row r="505" spans="1:9" s="21" customFormat="1" x14ac:dyDescent="0.25">
      <c r="A505" s="35">
        <f>A504+1</f>
        <v>40563</v>
      </c>
      <c r="B505" s="36">
        <v>7.5</v>
      </c>
      <c r="C505" s="37">
        <v>36860</v>
      </c>
      <c r="D505" s="40">
        <v>159.47</v>
      </c>
      <c r="E505" s="41"/>
      <c r="F505" s="10"/>
      <c r="G505" s="10"/>
      <c r="H505" s="10"/>
      <c r="I505" s="10"/>
    </row>
    <row r="506" spans="1:9" s="21" customFormat="1" x14ac:dyDescent="0.25">
      <c r="A506" s="35">
        <f>A505+1</f>
        <v>40564</v>
      </c>
      <c r="B506" s="36">
        <v>7.61</v>
      </c>
      <c r="C506" s="37">
        <v>120390</v>
      </c>
      <c r="D506" s="40">
        <v>158.49</v>
      </c>
      <c r="E506" s="41"/>
      <c r="F506" s="10"/>
      <c r="G506" s="10"/>
      <c r="H506" s="10"/>
      <c r="I506" s="10"/>
    </row>
    <row r="507" spans="1:9" s="21" customFormat="1" x14ac:dyDescent="0.25">
      <c r="A507" s="35">
        <f>A506+3</f>
        <v>40567</v>
      </c>
      <c r="B507" s="36">
        <v>7.61</v>
      </c>
      <c r="C507" s="37">
        <v>6554</v>
      </c>
      <c r="D507" s="40">
        <v>160.66</v>
      </c>
      <c r="E507" s="41"/>
      <c r="F507" s="10"/>
      <c r="G507" s="10"/>
      <c r="H507" s="10"/>
      <c r="I507" s="10"/>
    </row>
    <row r="508" spans="1:9" s="21" customFormat="1" x14ac:dyDescent="0.25">
      <c r="A508" s="35">
        <f>A507+1</f>
        <v>40568</v>
      </c>
      <c r="B508" s="36">
        <v>7.7</v>
      </c>
      <c r="C508" s="37">
        <v>73641</v>
      </c>
      <c r="D508" s="40">
        <v>160.63999999999999</v>
      </c>
      <c r="E508" s="41"/>
      <c r="F508" s="10"/>
      <c r="G508" s="10"/>
      <c r="H508" s="10"/>
      <c r="I508" s="10"/>
    </row>
    <row r="509" spans="1:9" s="21" customFormat="1" x14ac:dyDescent="0.25">
      <c r="A509" s="35">
        <f>A508+1</f>
        <v>40569</v>
      </c>
      <c r="B509" s="36">
        <v>7.7</v>
      </c>
      <c r="C509" s="37">
        <v>351039</v>
      </c>
      <c r="D509" s="40">
        <v>161.24</v>
      </c>
      <c r="E509" s="41"/>
      <c r="F509" s="10"/>
      <c r="G509" s="10"/>
      <c r="H509" s="10"/>
      <c r="I509" s="10"/>
    </row>
    <row r="510" spans="1:9" s="21" customFormat="1" x14ac:dyDescent="0.25">
      <c r="A510" s="35">
        <f>A509+1</f>
        <v>40570</v>
      </c>
      <c r="B510" s="36">
        <v>7.61</v>
      </c>
      <c r="C510" s="37">
        <v>717766</v>
      </c>
      <c r="D510" s="40">
        <v>161.37</v>
      </c>
      <c r="E510" s="41"/>
      <c r="F510" s="10"/>
      <c r="G510" s="10"/>
      <c r="H510" s="10"/>
      <c r="I510" s="10"/>
    </row>
    <row r="511" spans="1:9" s="21" customFormat="1" x14ac:dyDescent="0.25">
      <c r="A511" s="35">
        <f>A510+1</f>
        <v>40571</v>
      </c>
      <c r="B511" s="36">
        <v>7.61</v>
      </c>
      <c r="C511" s="37">
        <v>170000</v>
      </c>
      <c r="D511" s="40">
        <v>161.66</v>
      </c>
      <c r="E511" s="41"/>
      <c r="F511" s="10"/>
      <c r="G511" s="10"/>
      <c r="H511" s="10"/>
      <c r="I511" s="10"/>
    </row>
    <row r="512" spans="1:9" s="21" customFormat="1" x14ac:dyDescent="0.25">
      <c r="A512" s="35">
        <f>A511+3</f>
        <v>40574</v>
      </c>
      <c r="B512" s="36">
        <v>7.8</v>
      </c>
      <c r="C512" s="37">
        <v>36000</v>
      </c>
      <c r="D512" s="40">
        <v>161.66</v>
      </c>
      <c r="E512" s="41"/>
      <c r="F512" s="10"/>
      <c r="G512" s="10"/>
      <c r="H512" s="10"/>
      <c r="I512" s="10"/>
    </row>
    <row r="513" spans="1:9" s="21" customFormat="1" x14ac:dyDescent="0.25">
      <c r="A513" s="35">
        <f>A512+1</f>
        <v>40575</v>
      </c>
      <c r="B513" s="36">
        <v>7.94</v>
      </c>
      <c r="C513" s="37">
        <v>163642</v>
      </c>
      <c r="D513" s="40">
        <v>161.44999999999999</v>
      </c>
      <c r="E513" s="41"/>
      <c r="F513" s="10"/>
      <c r="G513" s="10"/>
      <c r="H513" s="10"/>
      <c r="I513" s="10"/>
    </row>
    <row r="514" spans="1:9" s="21" customFormat="1" x14ac:dyDescent="0.25">
      <c r="A514" s="35">
        <f>A513+1</f>
        <v>40576</v>
      </c>
      <c r="B514" s="36">
        <v>7.99</v>
      </c>
      <c r="C514" s="37">
        <v>476067</v>
      </c>
      <c r="D514" s="40">
        <v>161.28</v>
      </c>
      <c r="E514" s="41"/>
      <c r="F514" s="10"/>
      <c r="G514" s="10"/>
      <c r="H514" s="10"/>
      <c r="I514" s="10"/>
    </row>
    <row r="515" spans="1:9" s="21" customFormat="1" x14ac:dyDescent="0.25">
      <c r="A515" s="35">
        <f>A514+1</f>
        <v>40577</v>
      </c>
      <c r="B515" s="36">
        <v>8</v>
      </c>
      <c r="C515" s="37">
        <v>2113251</v>
      </c>
      <c r="D515" s="40">
        <v>161.16999999999999</v>
      </c>
      <c r="E515" s="41"/>
      <c r="F515" s="10"/>
      <c r="G515" s="10"/>
      <c r="H515" s="10"/>
      <c r="I515" s="10"/>
    </row>
    <row r="516" spans="1:9" s="21" customFormat="1" x14ac:dyDescent="0.25">
      <c r="A516" s="35">
        <f>A515+1</f>
        <v>40578</v>
      </c>
      <c r="B516" s="36">
        <v>8</v>
      </c>
      <c r="C516" s="37">
        <v>380799</v>
      </c>
      <c r="D516" s="40">
        <v>161.16999999999999</v>
      </c>
      <c r="E516" s="41"/>
      <c r="F516" s="10"/>
      <c r="G516" s="10"/>
      <c r="H516" s="10"/>
      <c r="I516" s="10"/>
    </row>
    <row r="517" spans="1:9" s="21" customFormat="1" x14ac:dyDescent="0.25">
      <c r="A517" s="35">
        <f>A516+3</f>
        <v>40581</v>
      </c>
      <c r="B517" s="36">
        <v>8</v>
      </c>
      <c r="C517" s="37">
        <v>481469</v>
      </c>
      <c r="D517" s="40">
        <v>159.85</v>
      </c>
      <c r="E517" s="41"/>
      <c r="F517" s="10"/>
      <c r="G517" s="10"/>
      <c r="H517" s="10"/>
      <c r="I517" s="10"/>
    </row>
    <row r="518" spans="1:9" s="21" customFormat="1" x14ac:dyDescent="0.25">
      <c r="A518" s="35">
        <f>A517+1</f>
        <v>40582</v>
      </c>
      <c r="B518" s="36">
        <v>8</v>
      </c>
      <c r="C518" s="37">
        <v>475123</v>
      </c>
      <c r="D518" s="40">
        <v>159.81</v>
      </c>
      <c r="E518" s="41"/>
      <c r="F518" s="10"/>
      <c r="G518" s="10"/>
      <c r="H518" s="10"/>
      <c r="I518" s="10"/>
    </row>
    <row r="519" spans="1:9" s="21" customFormat="1" x14ac:dyDescent="0.25">
      <c r="A519" s="35">
        <f>A518+1</f>
        <v>40583</v>
      </c>
      <c r="B519" s="36">
        <v>8</v>
      </c>
      <c r="C519" s="37">
        <v>1185705</v>
      </c>
      <c r="D519" s="40">
        <v>159.11000000000001</v>
      </c>
      <c r="E519" s="41"/>
      <c r="F519" s="10"/>
      <c r="G519" s="10"/>
      <c r="H519" s="10"/>
      <c r="I519" s="10"/>
    </row>
    <row r="520" spans="1:9" s="21" customFormat="1" x14ac:dyDescent="0.25">
      <c r="A520" s="35">
        <f>A519+1</f>
        <v>40584</v>
      </c>
      <c r="B520" s="36">
        <v>8</v>
      </c>
      <c r="C520" s="37">
        <v>289575</v>
      </c>
      <c r="D520" s="40">
        <v>159.15</v>
      </c>
      <c r="E520" s="41"/>
      <c r="F520" s="10"/>
      <c r="G520" s="10"/>
      <c r="H520" s="10"/>
      <c r="I520" s="10"/>
    </row>
    <row r="521" spans="1:9" s="21" customFormat="1" x14ac:dyDescent="0.25">
      <c r="A521" s="35">
        <f>A520+1</f>
        <v>40585</v>
      </c>
      <c r="B521" s="36">
        <v>7.9</v>
      </c>
      <c r="C521" s="37">
        <v>417743</v>
      </c>
      <c r="D521" s="40">
        <v>158.44</v>
      </c>
      <c r="E521" s="41"/>
      <c r="F521" s="10"/>
      <c r="G521" s="10"/>
      <c r="H521" s="10"/>
      <c r="I521" s="10"/>
    </row>
    <row r="522" spans="1:9" s="21" customFormat="1" x14ac:dyDescent="0.25">
      <c r="A522" s="35">
        <f>A521+3</f>
        <v>40588</v>
      </c>
      <c r="B522" s="36">
        <v>7.9</v>
      </c>
      <c r="C522" s="37">
        <v>0</v>
      </c>
      <c r="D522" s="40">
        <v>158.12</v>
      </c>
      <c r="E522" s="41"/>
      <c r="F522" s="10"/>
      <c r="G522" s="10"/>
      <c r="H522" s="10"/>
      <c r="I522" s="10"/>
    </row>
    <row r="523" spans="1:9" s="21" customFormat="1" x14ac:dyDescent="0.25">
      <c r="A523" s="35">
        <f>A522+1</f>
        <v>40589</v>
      </c>
      <c r="B523" s="36">
        <v>7.51</v>
      </c>
      <c r="C523" s="37">
        <v>663939</v>
      </c>
      <c r="D523" s="40">
        <v>157.56</v>
      </c>
      <c r="E523" s="41"/>
      <c r="F523" s="10"/>
      <c r="G523" s="10"/>
      <c r="H523" s="10"/>
      <c r="I523" s="10"/>
    </row>
    <row r="524" spans="1:9" s="21" customFormat="1" x14ac:dyDescent="0.25">
      <c r="A524" s="35">
        <f>A523+1</f>
        <v>40590</v>
      </c>
      <c r="B524" s="36">
        <v>7.51</v>
      </c>
      <c r="C524" s="37">
        <v>0</v>
      </c>
      <c r="D524" s="40">
        <v>157.72999999999999</v>
      </c>
      <c r="E524" s="41"/>
      <c r="F524" s="10"/>
      <c r="G524" s="10"/>
      <c r="H524" s="10"/>
      <c r="I524" s="10"/>
    </row>
    <row r="525" spans="1:9" s="21" customFormat="1" x14ac:dyDescent="0.25">
      <c r="A525" s="35">
        <f>A524+1</f>
        <v>40591</v>
      </c>
      <c r="B525" s="36">
        <v>7.5</v>
      </c>
      <c r="C525" s="37">
        <v>435281</v>
      </c>
      <c r="D525" s="40">
        <v>158.03</v>
      </c>
      <c r="E525" s="41"/>
      <c r="F525" s="10"/>
      <c r="G525" s="10"/>
      <c r="H525" s="10"/>
      <c r="I525" s="10"/>
    </row>
    <row r="526" spans="1:9" s="21" customFormat="1" x14ac:dyDescent="0.25">
      <c r="A526" s="35">
        <f>A525+1</f>
        <v>40592</v>
      </c>
      <c r="B526" s="36">
        <v>7.5</v>
      </c>
      <c r="C526" s="37">
        <v>21075</v>
      </c>
      <c r="D526" s="40">
        <v>157.4</v>
      </c>
      <c r="E526" s="41"/>
      <c r="F526" s="10"/>
      <c r="G526" s="10"/>
      <c r="H526" s="10"/>
      <c r="I526" s="10"/>
    </row>
    <row r="527" spans="1:9" s="21" customFormat="1" x14ac:dyDescent="0.25">
      <c r="A527" s="35">
        <f>A526+3</f>
        <v>40595</v>
      </c>
      <c r="B527" s="36">
        <v>8</v>
      </c>
      <c r="C527" s="37">
        <v>6000000</v>
      </c>
      <c r="D527" s="40">
        <v>157.97999999999999</v>
      </c>
      <c r="E527" s="41"/>
      <c r="F527" s="10"/>
      <c r="G527" s="10"/>
      <c r="H527" s="10"/>
      <c r="I527" s="10"/>
    </row>
    <row r="528" spans="1:9" s="21" customFormat="1" x14ac:dyDescent="0.25">
      <c r="A528" s="35">
        <f>A527+1</f>
        <v>40596</v>
      </c>
      <c r="B528" s="36">
        <v>8</v>
      </c>
      <c r="C528" s="37">
        <v>602027</v>
      </c>
      <c r="D528" s="40">
        <v>158.02000000000001</v>
      </c>
      <c r="E528" s="41"/>
      <c r="F528" s="10"/>
      <c r="G528" s="10"/>
      <c r="H528" s="10"/>
      <c r="I528" s="10"/>
    </row>
    <row r="529" spans="1:9" s="21" customFormat="1" x14ac:dyDescent="0.25">
      <c r="A529" s="35">
        <f>A528+1</f>
        <v>40597</v>
      </c>
      <c r="B529" s="36">
        <v>8</v>
      </c>
      <c r="C529" s="37">
        <v>0</v>
      </c>
      <c r="D529" s="40">
        <v>158.31</v>
      </c>
      <c r="E529" s="41"/>
      <c r="F529" s="10"/>
      <c r="G529" s="10"/>
      <c r="H529" s="10"/>
      <c r="I529" s="10"/>
    </row>
    <row r="530" spans="1:9" s="21" customFormat="1" x14ac:dyDescent="0.25">
      <c r="A530" s="35">
        <f>A529+1</f>
        <v>40598</v>
      </c>
      <c r="B530" s="36">
        <v>7.6</v>
      </c>
      <c r="C530" s="37">
        <v>637692</v>
      </c>
      <c r="D530" s="40">
        <v>158.43</v>
      </c>
      <c r="E530" s="41"/>
      <c r="F530" s="10"/>
      <c r="G530" s="10"/>
      <c r="H530" s="10"/>
      <c r="I530" s="10"/>
    </row>
    <row r="531" spans="1:9" s="21" customFormat="1" x14ac:dyDescent="0.25">
      <c r="A531" s="35">
        <f>A530+1</f>
        <v>40599</v>
      </c>
      <c r="B531" s="36">
        <v>7.65</v>
      </c>
      <c r="C531" s="37">
        <v>485080</v>
      </c>
      <c r="D531" s="40">
        <v>159.11000000000001</v>
      </c>
      <c r="E531" s="41"/>
      <c r="F531" s="10"/>
      <c r="G531" s="10"/>
      <c r="H531" s="10"/>
      <c r="I531" s="10"/>
    </row>
    <row r="532" spans="1:9" s="21" customFormat="1" x14ac:dyDescent="0.25">
      <c r="A532" s="35">
        <f>A531+3</f>
        <v>40602</v>
      </c>
      <c r="B532" s="36">
        <v>7.65</v>
      </c>
      <c r="C532" s="37">
        <v>456802</v>
      </c>
      <c r="D532" s="40">
        <v>159.04</v>
      </c>
      <c r="E532" s="41"/>
      <c r="F532" s="10"/>
      <c r="G532" s="10"/>
      <c r="H532" s="10"/>
      <c r="I532" s="10"/>
    </row>
    <row r="533" spans="1:9" s="21" customFormat="1" x14ac:dyDescent="0.25">
      <c r="A533" s="35">
        <f>A532+1</f>
        <v>40603</v>
      </c>
      <c r="B533" s="36">
        <v>7.7</v>
      </c>
      <c r="C533" s="37">
        <v>10600</v>
      </c>
      <c r="D533" s="40">
        <v>157.46</v>
      </c>
      <c r="E533" s="41"/>
      <c r="F533" s="10"/>
      <c r="G533" s="10"/>
      <c r="H533" s="10"/>
      <c r="I533" s="10"/>
    </row>
    <row r="534" spans="1:9" s="21" customFormat="1" x14ac:dyDescent="0.25">
      <c r="A534" s="35">
        <f>A533+1</f>
        <v>40604</v>
      </c>
      <c r="B534" s="36">
        <v>7.8</v>
      </c>
      <c r="C534" s="37">
        <v>1489021</v>
      </c>
      <c r="D534" s="40">
        <v>157.84</v>
      </c>
      <c r="E534" s="41"/>
      <c r="F534" s="10"/>
      <c r="G534" s="10"/>
      <c r="H534" s="10"/>
      <c r="I534" s="10"/>
    </row>
    <row r="535" spans="1:9" s="21" customFormat="1" x14ac:dyDescent="0.25">
      <c r="A535" s="35">
        <f>A534+1</f>
        <v>40605</v>
      </c>
      <c r="B535" s="36">
        <v>7.8</v>
      </c>
      <c r="C535" s="37">
        <v>37460</v>
      </c>
      <c r="D535" s="40">
        <v>158.80000000000001</v>
      </c>
      <c r="E535" s="41"/>
      <c r="F535" s="10"/>
      <c r="G535" s="10"/>
      <c r="H535" s="10"/>
      <c r="I535" s="10"/>
    </row>
    <row r="536" spans="1:9" s="21" customFormat="1" x14ac:dyDescent="0.25">
      <c r="A536" s="35">
        <f>A535+1</f>
        <v>40606</v>
      </c>
      <c r="B536" s="36">
        <v>7.5</v>
      </c>
      <c r="C536" s="37">
        <v>48551</v>
      </c>
      <c r="D536" s="40">
        <v>160.47</v>
      </c>
      <c r="E536" s="41"/>
      <c r="F536" s="10"/>
      <c r="G536" s="10"/>
      <c r="H536" s="10"/>
      <c r="I536" s="10"/>
    </row>
    <row r="537" spans="1:9" s="21" customFormat="1" x14ac:dyDescent="0.25">
      <c r="A537" s="35">
        <f>A536+3</f>
        <v>40609</v>
      </c>
      <c r="B537" s="36">
        <v>8</v>
      </c>
      <c r="C537" s="37">
        <v>258265</v>
      </c>
      <c r="D537" s="40">
        <v>160.47</v>
      </c>
      <c r="E537" s="41"/>
      <c r="F537" s="10"/>
      <c r="G537" s="10"/>
      <c r="H537" s="10"/>
      <c r="I537" s="10"/>
    </row>
    <row r="538" spans="1:9" s="21" customFormat="1" x14ac:dyDescent="0.25">
      <c r="A538" s="35">
        <f>A537+1</f>
        <v>40610</v>
      </c>
      <c r="B538" s="36">
        <v>8</v>
      </c>
      <c r="C538" s="37">
        <v>1233081</v>
      </c>
      <c r="D538" s="40">
        <v>162.24</v>
      </c>
      <c r="E538" s="41"/>
      <c r="F538" s="10"/>
      <c r="G538" s="10"/>
      <c r="H538" s="10"/>
      <c r="I538" s="10"/>
    </row>
    <row r="539" spans="1:9" s="21" customFormat="1" x14ac:dyDescent="0.25">
      <c r="A539" s="35">
        <f>A538+1</f>
        <v>40611</v>
      </c>
      <c r="B539" s="36">
        <v>8</v>
      </c>
      <c r="C539" s="37">
        <v>57718</v>
      </c>
      <c r="D539" s="40">
        <v>162.21</v>
      </c>
      <c r="E539" s="41"/>
      <c r="F539" s="10"/>
      <c r="G539" s="10"/>
      <c r="H539" s="10"/>
      <c r="I539" s="10"/>
    </row>
    <row r="540" spans="1:9" s="21" customFormat="1" x14ac:dyDescent="0.25">
      <c r="A540" s="35">
        <f>A539+1</f>
        <v>40612</v>
      </c>
      <c r="B540" s="36">
        <v>8</v>
      </c>
      <c r="C540" s="37">
        <v>32499</v>
      </c>
      <c r="D540" s="40">
        <v>161.72</v>
      </c>
      <c r="E540" s="41"/>
      <c r="F540" s="10"/>
      <c r="G540" s="10"/>
      <c r="H540" s="10"/>
      <c r="I540" s="10"/>
    </row>
    <row r="541" spans="1:9" s="21" customFormat="1" x14ac:dyDescent="0.25">
      <c r="A541" s="35">
        <f>A540+1</f>
        <v>40613</v>
      </c>
      <c r="B541" s="36">
        <v>7.9</v>
      </c>
      <c r="C541" s="37">
        <v>1107374</v>
      </c>
      <c r="D541" s="40">
        <v>163.93</v>
      </c>
      <c r="E541" s="41"/>
      <c r="F541" s="10"/>
      <c r="G541" s="10"/>
      <c r="H541" s="10"/>
      <c r="I541" s="10"/>
    </row>
    <row r="542" spans="1:9" s="21" customFormat="1" x14ac:dyDescent="0.25">
      <c r="A542" s="35">
        <f>A541+3</f>
        <v>40616</v>
      </c>
      <c r="B542" s="36">
        <v>8</v>
      </c>
      <c r="C542" s="37">
        <v>68845</v>
      </c>
      <c r="D542" s="40">
        <v>164.75</v>
      </c>
      <c r="E542" s="41"/>
      <c r="F542" s="10"/>
      <c r="G542" s="10"/>
      <c r="H542" s="10"/>
      <c r="I542" s="10"/>
    </row>
    <row r="543" spans="1:9" s="21" customFormat="1" x14ac:dyDescent="0.25">
      <c r="A543" s="35">
        <f>A542+1</f>
        <v>40617</v>
      </c>
      <c r="B543" s="36">
        <v>7.5</v>
      </c>
      <c r="C543" s="37">
        <v>600</v>
      </c>
      <c r="D543" s="40">
        <v>165.31</v>
      </c>
      <c r="E543" s="41"/>
      <c r="F543" s="10"/>
      <c r="G543" s="10"/>
      <c r="H543" s="10"/>
      <c r="I543" s="10"/>
    </row>
    <row r="544" spans="1:9" s="21" customFormat="1" x14ac:dyDescent="0.25">
      <c r="A544" s="35">
        <f>A543+1</f>
        <v>40618</v>
      </c>
      <c r="B544" s="36">
        <v>7.5</v>
      </c>
      <c r="C544" s="37">
        <v>0</v>
      </c>
      <c r="D544" s="40">
        <v>166.72</v>
      </c>
      <c r="E544" s="41"/>
      <c r="F544" s="10"/>
      <c r="G544" s="10"/>
      <c r="H544" s="10"/>
      <c r="I544" s="10"/>
    </row>
    <row r="545" spans="1:13" s="21" customFormat="1" x14ac:dyDescent="0.25">
      <c r="A545" s="35">
        <f>A544+1</f>
        <v>40619</v>
      </c>
      <c r="B545" s="36">
        <v>7.5</v>
      </c>
      <c r="C545" s="37">
        <v>600</v>
      </c>
      <c r="D545" s="40">
        <v>167.68</v>
      </c>
      <c r="E545" s="41"/>
      <c r="F545" s="10"/>
      <c r="G545" s="10"/>
      <c r="H545" s="10"/>
      <c r="I545" s="10"/>
    </row>
    <row r="546" spans="1:13" s="21" customFormat="1" x14ac:dyDescent="0.25">
      <c r="A546" s="35">
        <f>A545+1</f>
        <v>40620</v>
      </c>
      <c r="B546" s="36">
        <v>7.5</v>
      </c>
      <c r="C546" s="37">
        <v>13984</v>
      </c>
      <c r="D546" s="40">
        <v>168.2</v>
      </c>
      <c r="E546" s="41"/>
      <c r="F546" s="10"/>
      <c r="G546" s="10"/>
      <c r="H546" s="10"/>
      <c r="I546" s="10"/>
    </row>
    <row r="547" spans="1:13" s="21" customFormat="1" x14ac:dyDescent="0.25">
      <c r="A547" s="35">
        <f>A546+3</f>
        <v>40623</v>
      </c>
      <c r="B547" s="36">
        <v>7.5</v>
      </c>
      <c r="C547" s="37">
        <v>37344</v>
      </c>
      <c r="D547" s="40">
        <v>167.83</v>
      </c>
      <c r="E547" s="41"/>
      <c r="F547" s="10"/>
      <c r="G547" s="10"/>
      <c r="H547" s="10"/>
      <c r="I547" s="10"/>
    </row>
    <row r="548" spans="1:13" s="21" customFormat="1" x14ac:dyDescent="0.25">
      <c r="A548" s="35">
        <f>A547+1</f>
        <v>40624</v>
      </c>
      <c r="B548" s="36">
        <v>7.5</v>
      </c>
      <c r="C548" s="37">
        <v>1080</v>
      </c>
      <c r="D548" s="40">
        <v>167.46</v>
      </c>
      <c r="E548" s="41"/>
      <c r="F548" s="10"/>
      <c r="G548" s="10"/>
      <c r="H548" s="10"/>
      <c r="I548" s="10"/>
    </row>
    <row r="549" spans="1:13" s="21" customFormat="1" x14ac:dyDescent="0.25">
      <c r="A549" s="35">
        <f>A548+1</f>
        <v>40625</v>
      </c>
      <c r="B549" s="36">
        <v>7.51</v>
      </c>
      <c r="C549" s="37">
        <v>42277</v>
      </c>
      <c r="D549" s="40">
        <v>165.91</v>
      </c>
      <c r="E549" s="41"/>
      <c r="F549" s="10"/>
      <c r="G549" s="10"/>
      <c r="H549" s="10"/>
      <c r="I549" s="10"/>
    </row>
    <row r="550" spans="1:13" s="21" customFormat="1" x14ac:dyDescent="0.25">
      <c r="A550" s="35">
        <f>A549+1</f>
        <v>40626</v>
      </c>
      <c r="B550" s="36">
        <v>7.51</v>
      </c>
      <c r="C550" s="37">
        <v>290000</v>
      </c>
      <c r="D550" s="40">
        <v>165.38</v>
      </c>
      <c r="E550" s="41"/>
      <c r="F550" s="10"/>
      <c r="G550" s="10"/>
      <c r="H550" s="10"/>
      <c r="I550" s="10"/>
    </row>
    <row r="551" spans="1:13" s="21" customFormat="1" x14ac:dyDescent="0.25">
      <c r="A551" s="35">
        <f>A550+1</f>
        <v>40627</v>
      </c>
      <c r="B551" s="36">
        <v>7.5</v>
      </c>
      <c r="C551" s="37">
        <v>6890</v>
      </c>
      <c r="D551" s="40">
        <v>164.12</v>
      </c>
      <c r="E551" s="41"/>
      <c r="F551" s="10"/>
      <c r="G551" s="10"/>
      <c r="H551" s="10"/>
      <c r="I551" s="10"/>
    </row>
    <row r="552" spans="1:13" s="21" customFormat="1" x14ac:dyDescent="0.25">
      <c r="A552" s="35">
        <f>A551+3</f>
        <v>40630</v>
      </c>
      <c r="B552" s="36">
        <v>7.5</v>
      </c>
      <c r="C552" s="37">
        <v>30088</v>
      </c>
      <c r="D552" s="40">
        <v>163.13</v>
      </c>
      <c r="E552" s="41"/>
      <c r="F552" s="10"/>
      <c r="G552" s="10"/>
      <c r="H552" s="10"/>
      <c r="I552" s="10"/>
    </row>
    <row r="553" spans="1:13" s="21" customFormat="1" x14ac:dyDescent="0.25">
      <c r="A553" s="35">
        <f>A552+1</f>
        <v>40631</v>
      </c>
      <c r="B553" s="36">
        <v>7.57</v>
      </c>
      <c r="C553" s="37">
        <v>124619</v>
      </c>
      <c r="D553" s="40">
        <v>161.97999999999999</v>
      </c>
      <c r="E553" s="41"/>
      <c r="F553" s="10"/>
      <c r="G553" s="10"/>
      <c r="H553" s="10"/>
      <c r="I553" s="10"/>
    </row>
    <row r="554" spans="1:13" s="21" customFormat="1" x14ac:dyDescent="0.25">
      <c r="A554" s="35">
        <f>A553+1</f>
        <v>40632</v>
      </c>
      <c r="B554" s="36">
        <v>7.5</v>
      </c>
      <c r="C554" s="37">
        <v>30088</v>
      </c>
      <c r="D554" s="40">
        <v>161.19999999999999</v>
      </c>
      <c r="E554" s="41"/>
      <c r="F554" s="10" t="s">
        <v>214</v>
      </c>
      <c r="G554" s="10" t="s">
        <v>213</v>
      </c>
      <c r="H554" s="10"/>
      <c r="I554" s="10"/>
    </row>
    <row r="555" spans="1:13" s="21" customFormat="1" x14ac:dyDescent="0.25">
      <c r="A555" s="35">
        <f>A554+1</f>
        <v>40633</v>
      </c>
      <c r="B555" s="36">
        <v>7.57</v>
      </c>
      <c r="C555" s="37">
        <v>124619</v>
      </c>
      <c r="D555" s="40">
        <v>160.65</v>
      </c>
      <c r="E555" s="42">
        <v>996967989</v>
      </c>
      <c r="F555" s="17">
        <f>E555*B555/100</f>
        <v>75470476.76730001</v>
      </c>
      <c r="G555" s="18">
        <v>6554928</v>
      </c>
      <c r="H555" s="23">
        <f>F555/G555</f>
        <v>11.513547786840681</v>
      </c>
      <c r="I555" s="10"/>
    </row>
    <row r="556" spans="1:13" s="21" customFormat="1" x14ac:dyDescent="0.25">
      <c r="A556" s="35">
        <f>A555+1</f>
        <v>40634</v>
      </c>
      <c r="B556" s="36">
        <v>7.5</v>
      </c>
      <c r="C556" s="37">
        <v>20230</v>
      </c>
      <c r="D556" s="40">
        <v>159.41999999999999</v>
      </c>
      <c r="E556" s="41" t="s">
        <v>212</v>
      </c>
      <c r="F556" s="17">
        <v>-6554279</v>
      </c>
      <c r="G556" s="10"/>
      <c r="H556" s="10"/>
      <c r="I556" s="10"/>
    </row>
    <row r="557" spans="1:13" x14ac:dyDescent="0.25">
      <c r="A557" s="35">
        <f>A556+3</f>
        <v>40637</v>
      </c>
      <c r="B557" s="36">
        <v>7.5</v>
      </c>
      <c r="C557" s="37">
        <v>104622</v>
      </c>
      <c r="D557" s="40">
        <v>159.01</v>
      </c>
      <c r="E557" s="41" t="s">
        <v>211</v>
      </c>
      <c r="F557" s="22">
        <f>SUM(F555:F556)</f>
        <v>68916197.76730001</v>
      </c>
      <c r="G557" s="21"/>
      <c r="H557" s="21"/>
      <c r="I557" s="21"/>
      <c r="J557" s="20"/>
      <c r="K557" s="20"/>
      <c r="L557" s="20"/>
      <c r="M557" s="20"/>
    </row>
    <row r="558" spans="1:13" s="21" customFormat="1" x14ac:dyDescent="0.25">
      <c r="A558" s="35">
        <f>A557+1</f>
        <v>40638</v>
      </c>
      <c r="B558" s="36">
        <v>7.5</v>
      </c>
      <c r="C558" s="37">
        <v>231268</v>
      </c>
      <c r="D558" s="40">
        <v>156.16</v>
      </c>
      <c r="E558" s="41" t="s">
        <v>210</v>
      </c>
      <c r="F558" s="17">
        <f>[1]Sheet1!F4</f>
        <v>43511788</v>
      </c>
      <c r="G558" s="10"/>
      <c r="H558" s="10"/>
      <c r="I558" s="10"/>
    </row>
    <row r="559" spans="1:13" s="21" customFormat="1" x14ac:dyDescent="0.25">
      <c r="A559" s="35">
        <f>A558+1</f>
        <v>40639</v>
      </c>
      <c r="B559" s="36">
        <v>7.5</v>
      </c>
      <c r="C559" s="37">
        <v>15200</v>
      </c>
      <c r="D559" s="40">
        <v>158.16</v>
      </c>
      <c r="E559" s="41" t="s">
        <v>209</v>
      </c>
      <c r="F559" s="17">
        <f>F557/F558</f>
        <v>1.5838512029728591</v>
      </c>
      <c r="G559" s="10"/>
      <c r="H559" s="10"/>
      <c r="I559" s="10"/>
    </row>
    <row r="560" spans="1:13" s="21" customFormat="1" x14ac:dyDescent="0.25">
      <c r="A560" s="35">
        <f>A559+1</f>
        <v>40640</v>
      </c>
      <c r="B560" s="36">
        <v>7.5</v>
      </c>
      <c r="C560" s="37">
        <v>121533</v>
      </c>
      <c r="D560" s="40">
        <v>158.5</v>
      </c>
      <c r="E560" s="41"/>
      <c r="F560" s="10"/>
      <c r="G560" s="10"/>
      <c r="H560" s="10"/>
      <c r="I560" s="10"/>
    </row>
    <row r="561" spans="1:9" s="21" customFormat="1" x14ac:dyDescent="0.25">
      <c r="A561" s="35">
        <f>A560+1</f>
        <v>40641</v>
      </c>
      <c r="B561" s="36">
        <v>7.5</v>
      </c>
      <c r="C561" s="37">
        <v>94836</v>
      </c>
      <c r="D561" s="40">
        <v>158.38</v>
      </c>
      <c r="E561" s="41"/>
      <c r="F561" s="10"/>
      <c r="G561" s="10"/>
      <c r="H561" s="10"/>
      <c r="I561" s="10"/>
    </row>
    <row r="562" spans="1:9" s="21" customFormat="1" x14ac:dyDescent="0.25">
      <c r="A562" s="35">
        <f>A561+3</f>
        <v>40644</v>
      </c>
      <c r="B562" s="36">
        <v>7.5</v>
      </c>
      <c r="C562" s="37">
        <v>84381</v>
      </c>
      <c r="D562" s="40">
        <v>158.26</v>
      </c>
      <c r="E562" s="41"/>
      <c r="F562" s="10"/>
      <c r="G562" s="10"/>
      <c r="H562" s="10"/>
      <c r="I562" s="10"/>
    </row>
    <row r="563" spans="1:9" s="21" customFormat="1" x14ac:dyDescent="0.25">
      <c r="A563" s="35">
        <f>A562+1</f>
        <v>40645</v>
      </c>
      <c r="B563" s="36">
        <v>7.52</v>
      </c>
      <c r="C563" s="37">
        <v>92966</v>
      </c>
      <c r="D563" s="40">
        <v>158.46</v>
      </c>
      <c r="E563" s="41"/>
      <c r="F563" s="10"/>
      <c r="G563" s="10"/>
      <c r="H563" s="10"/>
      <c r="I563" s="10"/>
    </row>
    <row r="564" spans="1:9" s="21" customFormat="1" x14ac:dyDescent="0.25">
      <c r="A564" s="35">
        <f>A563+1</f>
        <v>40646</v>
      </c>
      <c r="B564" s="36">
        <v>7.51</v>
      </c>
      <c r="C564" s="37">
        <v>25566</v>
      </c>
      <c r="D564" s="40">
        <v>158.81</v>
      </c>
      <c r="E564" s="41"/>
      <c r="F564" s="10"/>
      <c r="G564" s="10"/>
      <c r="H564" s="10"/>
      <c r="I564" s="10"/>
    </row>
    <row r="565" spans="1:9" s="21" customFormat="1" x14ac:dyDescent="0.25">
      <c r="A565" s="35">
        <f>A564+1</f>
        <v>40647</v>
      </c>
      <c r="B565" s="36">
        <v>7.51</v>
      </c>
      <c r="C565" s="37">
        <v>12056</v>
      </c>
      <c r="D565" s="40">
        <v>159.31</v>
      </c>
      <c r="E565" s="41"/>
      <c r="F565" s="10"/>
      <c r="G565" s="10"/>
      <c r="H565" s="10"/>
      <c r="I565" s="10"/>
    </row>
    <row r="566" spans="1:9" s="21" customFormat="1" x14ac:dyDescent="0.25">
      <c r="A566" s="35">
        <f>A565+1</f>
        <v>40648</v>
      </c>
      <c r="B566" s="36">
        <v>7.51</v>
      </c>
      <c r="C566" s="37">
        <v>0</v>
      </c>
      <c r="D566" s="40">
        <v>160.31</v>
      </c>
      <c r="E566" s="41"/>
      <c r="F566" s="10"/>
      <c r="G566" s="10"/>
      <c r="H566" s="10"/>
      <c r="I566" s="10"/>
    </row>
    <row r="567" spans="1:9" s="21" customFormat="1" x14ac:dyDescent="0.25">
      <c r="A567" s="35">
        <f>A566+3</f>
        <v>40651</v>
      </c>
      <c r="B567" s="36">
        <v>7.51</v>
      </c>
      <c r="C567" s="37">
        <v>0</v>
      </c>
      <c r="D567" s="40">
        <v>160.31</v>
      </c>
      <c r="E567" s="41" t="s">
        <v>208</v>
      </c>
      <c r="F567" s="10"/>
      <c r="G567" s="10"/>
      <c r="H567" s="10"/>
      <c r="I567" s="10"/>
    </row>
    <row r="568" spans="1:9" s="21" customFormat="1" x14ac:dyDescent="0.25">
      <c r="A568" s="35">
        <f>A567+1</f>
        <v>40652</v>
      </c>
      <c r="B568" s="36">
        <v>7.51</v>
      </c>
      <c r="C568" s="37">
        <v>0</v>
      </c>
      <c r="D568" s="40">
        <v>159.91</v>
      </c>
      <c r="E568" s="41"/>
      <c r="F568" s="10"/>
      <c r="G568" s="10"/>
      <c r="H568" s="10"/>
      <c r="I568" s="10"/>
    </row>
    <row r="569" spans="1:9" s="21" customFormat="1" x14ac:dyDescent="0.25">
      <c r="A569" s="35">
        <f>A568+1</f>
        <v>40653</v>
      </c>
      <c r="B569" s="36">
        <v>7.53</v>
      </c>
      <c r="C569" s="37">
        <v>69853</v>
      </c>
      <c r="D569" s="40">
        <v>160.06</v>
      </c>
      <c r="E569" s="41"/>
      <c r="F569" s="10"/>
      <c r="G569" s="10"/>
      <c r="H569" s="10"/>
      <c r="I569" s="10"/>
    </row>
    <row r="570" spans="1:9" s="21" customFormat="1" x14ac:dyDescent="0.25">
      <c r="A570" s="35">
        <f>A569+1</f>
        <v>40654</v>
      </c>
      <c r="B570" s="36">
        <v>7.6</v>
      </c>
      <c r="C570" s="37">
        <v>124752</v>
      </c>
      <c r="D570" s="40">
        <v>162.63</v>
      </c>
      <c r="E570" s="41"/>
      <c r="F570" s="10"/>
      <c r="G570" s="10"/>
      <c r="H570" s="10"/>
      <c r="I570" s="10"/>
    </row>
    <row r="571" spans="1:9" s="21" customFormat="1" x14ac:dyDescent="0.25">
      <c r="A571" s="35">
        <f>A570+1</f>
        <v>40655</v>
      </c>
      <c r="B571" s="36">
        <v>7.6</v>
      </c>
      <c r="C571" s="37">
        <v>0</v>
      </c>
      <c r="D571" s="40">
        <v>162.63</v>
      </c>
      <c r="E571" s="41" t="s">
        <v>207</v>
      </c>
      <c r="F571" s="10"/>
      <c r="G571" s="10"/>
      <c r="H571" s="10"/>
      <c r="I571" s="10"/>
    </row>
    <row r="572" spans="1:9" s="21" customFormat="1" x14ac:dyDescent="0.25">
      <c r="A572" s="35">
        <f>A571+3</f>
        <v>40658</v>
      </c>
      <c r="B572" s="36">
        <v>7.6</v>
      </c>
      <c r="C572" s="37">
        <v>0</v>
      </c>
      <c r="D572" s="40">
        <v>162.63</v>
      </c>
      <c r="E572" s="41" t="s">
        <v>207</v>
      </c>
      <c r="F572" s="10"/>
      <c r="G572" s="10"/>
      <c r="H572" s="10"/>
      <c r="I572" s="10"/>
    </row>
    <row r="573" spans="1:9" s="21" customFormat="1" x14ac:dyDescent="0.25">
      <c r="A573" s="35">
        <f>A572+1</f>
        <v>40659</v>
      </c>
      <c r="B573" s="36">
        <v>7.6</v>
      </c>
      <c r="C573" s="37">
        <v>0</v>
      </c>
      <c r="D573" s="40">
        <v>163.05000000000001</v>
      </c>
      <c r="E573" s="41"/>
      <c r="F573" s="10"/>
      <c r="G573" s="10"/>
      <c r="H573" s="10"/>
      <c r="I573" s="10"/>
    </row>
    <row r="574" spans="1:9" s="21" customFormat="1" x14ac:dyDescent="0.25">
      <c r="A574" s="35">
        <f>A573+1</f>
        <v>40660</v>
      </c>
      <c r="B574" s="36">
        <v>7.8</v>
      </c>
      <c r="C574" s="37">
        <v>525251</v>
      </c>
      <c r="D574" s="40">
        <v>163.68</v>
      </c>
      <c r="E574" s="41"/>
      <c r="F574" s="10"/>
      <c r="G574" s="10"/>
      <c r="H574" s="10"/>
      <c r="I574" s="10"/>
    </row>
    <row r="575" spans="1:9" s="21" customFormat="1" x14ac:dyDescent="0.25">
      <c r="A575" s="35">
        <f>A574+1</f>
        <v>40661</v>
      </c>
      <c r="B575" s="36">
        <v>7.81</v>
      </c>
      <c r="C575" s="37">
        <v>419577</v>
      </c>
      <c r="D575" s="40">
        <v>164.64</v>
      </c>
      <c r="E575" s="41"/>
      <c r="F575" s="10"/>
      <c r="G575" s="10"/>
      <c r="H575" s="10"/>
      <c r="I575" s="10"/>
    </row>
    <row r="576" spans="1:9" s="21" customFormat="1" x14ac:dyDescent="0.25">
      <c r="A576" s="35">
        <f>A575+1</f>
        <v>40662</v>
      </c>
      <c r="B576" s="36">
        <v>7.98</v>
      </c>
      <c r="C576" s="37">
        <v>1200600</v>
      </c>
      <c r="D576" s="43">
        <v>164.66</v>
      </c>
      <c r="E576" s="43"/>
      <c r="F576" s="10"/>
      <c r="G576" s="10"/>
      <c r="H576" s="10"/>
      <c r="I576" s="10"/>
    </row>
    <row r="577" spans="1:9" s="21" customFormat="1" x14ac:dyDescent="0.25">
      <c r="A577" s="35">
        <f>A576+3</f>
        <v>40665</v>
      </c>
      <c r="B577" s="36">
        <v>7.98</v>
      </c>
      <c r="C577" s="37">
        <v>0</v>
      </c>
      <c r="D577" s="43">
        <v>164.66</v>
      </c>
      <c r="E577" s="43" t="s">
        <v>206</v>
      </c>
      <c r="F577" s="10"/>
      <c r="G577" s="10"/>
      <c r="H577" s="10"/>
      <c r="I577" s="10"/>
    </row>
    <row r="578" spans="1:9" s="21" customFormat="1" x14ac:dyDescent="0.25">
      <c r="A578" s="35">
        <f>A577+1</f>
        <v>40666</v>
      </c>
      <c r="B578" s="36">
        <v>7.9</v>
      </c>
      <c r="C578" s="37">
        <v>100000</v>
      </c>
      <c r="D578" s="43">
        <v>163.32</v>
      </c>
      <c r="E578" s="43"/>
      <c r="F578" s="10"/>
      <c r="G578" s="10"/>
      <c r="H578" s="10"/>
      <c r="I578" s="10"/>
    </row>
    <row r="579" spans="1:9" s="21" customFormat="1" x14ac:dyDescent="0.25">
      <c r="A579" s="35">
        <f>A578+1</f>
        <v>40667</v>
      </c>
      <c r="B579" s="36">
        <v>7.9</v>
      </c>
      <c r="C579" s="37">
        <v>1003681</v>
      </c>
      <c r="D579" s="43">
        <v>163.37</v>
      </c>
      <c r="E579" s="43"/>
      <c r="F579" s="10"/>
      <c r="G579" s="10"/>
      <c r="H579" s="10"/>
      <c r="I579" s="10"/>
    </row>
    <row r="580" spans="1:9" s="21" customFormat="1" x14ac:dyDescent="0.25">
      <c r="A580" s="35">
        <f>A579+1</f>
        <v>40668</v>
      </c>
      <c r="B580" s="36">
        <v>8</v>
      </c>
      <c r="C580" s="37">
        <v>6119</v>
      </c>
      <c r="D580" s="43">
        <v>162.94</v>
      </c>
      <c r="E580" s="43"/>
      <c r="F580" s="10"/>
      <c r="G580" s="10"/>
      <c r="H580" s="10"/>
      <c r="I580" s="10"/>
    </row>
    <row r="581" spans="1:9" s="21" customFormat="1" x14ac:dyDescent="0.25">
      <c r="A581" s="35">
        <f>A580+1</f>
        <v>40669</v>
      </c>
      <c r="B581" s="36">
        <v>8</v>
      </c>
      <c r="C581" s="37">
        <v>3924089</v>
      </c>
      <c r="D581" s="43">
        <v>162.31</v>
      </c>
      <c r="E581" s="43"/>
      <c r="F581" s="10"/>
      <c r="G581" s="10"/>
      <c r="H581" s="10"/>
      <c r="I581" s="10"/>
    </row>
    <row r="582" spans="1:9" s="21" customFormat="1" x14ac:dyDescent="0.25">
      <c r="A582" s="35">
        <f>A581+3</f>
        <v>40672</v>
      </c>
      <c r="B582" s="36">
        <v>8</v>
      </c>
      <c r="C582" s="37">
        <v>6374</v>
      </c>
      <c r="D582" s="43">
        <v>162.31</v>
      </c>
      <c r="E582" s="43"/>
      <c r="F582" s="10"/>
      <c r="G582" s="10"/>
      <c r="H582" s="10"/>
      <c r="I582" s="10"/>
    </row>
    <row r="583" spans="1:9" s="21" customFormat="1" x14ac:dyDescent="0.25">
      <c r="A583" s="35">
        <f>A582+1</f>
        <v>40673</v>
      </c>
      <c r="B583" s="36">
        <v>8</v>
      </c>
      <c r="C583" s="37">
        <v>0</v>
      </c>
      <c r="D583" s="43">
        <v>161.71</v>
      </c>
      <c r="E583" s="43"/>
      <c r="F583" s="10"/>
      <c r="G583" s="10"/>
      <c r="H583" s="10"/>
      <c r="I583" s="10"/>
    </row>
    <row r="584" spans="1:9" s="21" customFormat="1" x14ac:dyDescent="0.25">
      <c r="A584" s="35">
        <f>A583+1</f>
        <v>40674</v>
      </c>
      <c r="B584" s="36">
        <v>8</v>
      </c>
      <c r="C584" s="37">
        <v>1158</v>
      </c>
      <c r="D584" s="43">
        <v>162.77000000000001</v>
      </c>
      <c r="E584" s="43"/>
      <c r="F584" s="10"/>
      <c r="G584" s="10"/>
      <c r="H584" s="10"/>
      <c r="I584" s="10"/>
    </row>
    <row r="585" spans="1:9" s="21" customFormat="1" x14ac:dyDescent="0.25">
      <c r="A585" s="35">
        <f>A584+1</f>
        <v>40675</v>
      </c>
      <c r="B585" s="36">
        <v>8</v>
      </c>
      <c r="C585" s="37">
        <v>1337</v>
      </c>
      <c r="D585" s="43">
        <v>162.56</v>
      </c>
      <c r="E585" s="43"/>
      <c r="F585" s="10"/>
      <c r="G585" s="10"/>
      <c r="H585" s="10"/>
      <c r="I585" s="10"/>
    </row>
    <row r="586" spans="1:9" s="21" customFormat="1" x14ac:dyDescent="0.25">
      <c r="A586" s="35">
        <f>A585+1</f>
        <v>40676</v>
      </c>
      <c r="B586" s="36">
        <v>8.5</v>
      </c>
      <c r="C586" s="37">
        <v>13269</v>
      </c>
      <c r="D586" s="43">
        <v>163.29</v>
      </c>
      <c r="E586" s="43"/>
      <c r="F586" s="10"/>
      <c r="G586" s="10"/>
      <c r="H586" s="10"/>
      <c r="I586" s="10"/>
    </row>
    <row r="587" spans="1:9" s="21" customFormat="1" x14ac:dyDescent="0.25">
      <c r="A587" s="35">
        <f>A586+3</f>
        <v>40679</v>
      </c>
      <c r="B587" s="36">
        <v>9</v>
      </c>
      <c r="C587" s="37">
        <v>2810395</v>
      </c>
      <c r="D587" s="43">
        <v>163.63</v>
      </c>
      <c r="E587" s="43"/>
      <c r="F587" s="10"/>
      <c r="G587" s="10"/>
      <c r="H587" s="10"/>
      <c r="I587" s="10"/>
    </row>
    <row r="588" spans="1:9" s="21" customFormat="1" x14ac:dyDescent="0.25">
      <c r="A588" s="35">
        <f>A587+1</f>
        <v>40680</v>
      </c>
      <c r="B588" s="36">
        <v>8.99</v>
      </c>
      <c r="C588" s="37">
        <v>2800</v>
      </c>
      <c r="D588" s="43">
        <v>161.61000000000001</v>
      </c>
      <c r="E588" s="43"/>
      <c r="F588" s="10"/>
      <c r="G588" s="10"/>
      <c r="H588" s="10"/>
      <c r="I588" s="10"/>
    </row>
    <row r="589" spans="1:9" s="21" customFormat="1" x14ac:dyDescent="0.25">
      <c r="A589" s="35">
        <f>A588+1</f>
        <v>40681</v>
      </c>
      <c r="B589" s="36">
        <v>8.5500000000000007</v>
      </c>
      <c r="C589" s="37">
        <v>7209</v>
      </c>
      <c r="D589" s="43">
        <v>160.59</v>
      </c>
      <c r="E589" s="43"/>
      <c r="F589" s="10"/>
      <c r="G589" s="10"/>
      <c r="H589" s="10"/>
      <c r="I589" s="10"/>
    </row>
    <row r="590" spans="1:9" s="21" customFormat="1" x14ac:dyDescent="0.25">
      <c r="A590" s="35">
        <f>A589+1</f>
        <v>40682</v>
      </c>
      <c r="B590" s="36">
        <v>8.6</v>
      </c>
      <c r="C590" s="37">
        <v>20889</v>
      </c>
      <c r="D590" s="43">
        <v>160.57</v>
      </c>
      <c r="E590" s="43"/>
      <c r="F590" s="10"/>
      <c r="G590" s="10"/>
      <c r="H590" s="10"/>
      <c r="I590" s="10"/>
    </row>
    <row r="591" spans="1:9" s="21" customFormat="1" x14ac:dyDescent="0.25">
      <c r="A591" s="35">
        <f>A590+1</f>
        <v>40683</v>
      </c>
      <c r="B591" s="36">
        <v>8.6</v>
      </c>
      <c r="C591" s="37">
        <v>54908</v>
      </c>
      <c r="D591" s="43">
        <v>160.25</v>
      </c>
      <c r="E591" s="43"/>
      <c r="F591" s="10"/>
      <c r="G591" s="10"/>
      <c r="H591" s="10"/>
      <c r="I591" s="10"/>
    </row>
    <row r="592" spans="1:9" s="21" customFormat="1" x14ac:dyDescent="0.25">
      <c r="A592" s="35">
        <f>A591+3</f>
        <v>40686</v>
      </c>
      <c r="B592" s="36">
        <v>8.6</v>
      </c>
      <c r="C592" s="37">
        <v>249281</v>
      </c>
      <c r="D592" s="43">
        <v>160.58000000000001</v>
      </c>
      <c r="E592" s="43"/>
      <c r="F592" s="10"/>
      <c r="G592" s="10"/>
      <c r="H592" s="10"/>
      <c r="I592" s="10"/>
    </row>
    <row r="593" spans="1:9" s="21" customFormat="1" x14ac:dyDescent="0.25">
      <c r="A593" s="35">
        <f>A592+1</f>
        <v>40687</v>
      </c>
      <c r="B593" s="36">
        <v>8.6999999999999993</v>
      </c>
      <c r="C593" s="37">
        <v>21329</v>
      </c>
      <c r="D593" s="43">
        <v>161.24</v>
      </c>
      <c r="E593" s="43"/>
      <c r="F593" s="10"/>
      <c r="G593" s="10"/>
      <c r="H593" s="10"/>
      <c r="I593" s="10"/>
    </row>
    <row r="594" spans="1:9" s="21" customFormat="1" x14ac:dyDescent="0.25">
      <c r="A594" s="35">
        <f>A593+1</f>
        <v>40688</v>
      </c>
      <c r="B594" s="36">
        <v>8.6999999999999993</v>
      </c>
      <c r="C594" s="37">
        <v>0</v>
      </c>
      <c r="D594" s="43">
        <v>161.24</v>
      </c>
      <c r="E594" s="43" t="s">
        <v>134</v>
      </c>
      <c r="F594" s="10"/>
      <c r="G594" s="10"/>
      <c r="H594" s="10"/>
      <c r="I594" s="10"/>
    </row>
    <row r="595" spans="1:9" s="21" customFormat="1" x14ac:dyDescent="0.25">
      <c r="A595" s="35">
        <f>A594+1</f>
        <v>40689</v>
      </c>
      <c r="B595" s="36">
        <v>8.6999999999999993</v>
      </c>
      <c r="C595" s="37">
        <v>6552</v>
      </c>
      <c r="D595" s="43">
        <v>160.91999999999999</v>
      </c>
      <c r="E595" s="43"/>
      <c r="F595" s="10"/>
      <c r="G595" s="10"/>
      <c r="H595" s="10"/>
      <c r="I595" s="10"/>
    </row>
    <row r="596" spans="1:9" s="21" customFormat="1" x14ac:dyDescent="0.25">
      <c r="A596" s="35">
        <f>A595+1</f>
        <v>40690</v>
      </c>
      <c r="B596" s="36">
        <v>8.8000000000000007</v>
      </c>
      <c r="C596" s="37">
        <v>529</v>
      </c>
      <c r="D596" s="43">
        <v>161.57</v>
      </c>
      <c r="E596" s="43"/>
      <c r="F596" s="10"/>
      <c r="G596" s="10"/>
      <c r="H596" s="10"/>
      <c r="I596" s="10"/>
    </row>
    <row r="597" spans="1:9" s="21" customFormat="1" x14ac:dyDescent="0.25">
      <c r="A597" s="35">
        <f>A596+3</f>
        <v>40693</v>
      </c>
      <c r="B597" s="36">
        <v>9</v>
      </c>
      <c r="C597" s="37">
        <v>1000000</v>
      </c>
      <c r="D597" s="43">
        <v>161.76</v>
      </c>
      <c r="E597" s="43"/>
      <c r="F597" s="10"/>
      <c r="G597" s="10"/>
      <c r="H597" s="10"/>
      <c r="I597" s="10"/>
    </row>
    <row r="598" spans="1:9" s="21" customFormat="1" x14ac:dyDescent="0.25">
      <c r="A598" s="35">
        <f>A597+1</f>
        <v>40694</v>
      </c>
      <c r="B598" s="36">
        <v>9</v>
      </c>
      <c r="C598" s="37">
        <v>0</v>
      </c>
      <c r="D598" s="43">
        <v>163.37</v>
      </c>
      <c r="E598" s="43"/>
      <c r="F598" s="10"/>
      <c r="G598" s="10"/>
      <c r="H598" s="10"/>
      <c r="I598" s="10"/>
    </row>
    <row r="599" spans="1:9" s="21" customFormat="1" x14ac:dyDescent="0.25">
      <c r="A599" s="35">
        <f>A598+1</f>
        <v>40695</v>
      </c>
      <c r="B599" s="36">
        <v>9</v>
      </c>
      <c r="C599" s="37">
        <v>161276</v>
      </c>
      <c r="D599" s="43">
        <v>163.68</v>
      </c>
      <c r="E599" s="43"/>
      <c r="F599" s="10"/>
      <c r="G599" s="10"/>
      <c r="H599" s="10"/>
      <c r="I599" s="10"/>
    </row>
    <row r="600" spans="1:9" s="21" customFormat="1" x14ac:dyDescent="0.25">
      <c r="A600" s="35">
        <f>A599+1</f>
        <v>40696</v>
      </c>
      <c r="B600" s="36">
        <v>9</v>
      </c>
      <c r="C600" s="37">
        <v>6229</v>
      </c>
      <c r="D600" s="43">
        <v>164.13</v>
      </c>
      <c r="E600" s="43"/>
      <c r="F600" s="10"/>
      <c r="G600" s="10"/>
      <c r="H600" s="10"/>
      <c r="I600" s="10"/>
    </row>
    <row r="601" spans="1:9" s="21" customFormat="1" x14ac:dyDescent="0.25">
      <c r="A601" s="35">
        <f>A600+1</f>
        <v>40697</v>
      </c>
      <c r="B601" s="36">
        <v>9.1</v>
      </c>
      <c r="C601" s="37">
        <v>41336</v>
      </c>
      <c r="D601" s="43">
        <v>164.87</v>
      </c>
      <c r="E601" s="43"/>
      <c r="F601" s="10"/>
      <c r="G601" s="10"/>
      <c r="H601" s="10"/>
      <c r="I601" s="10"/>
    </row>
    <row r="602" spans="1:9" s="21" customFormat="1" x14ac:dyDescent="0.25">
      <c r="A602" s="35">
        <f>A601+3</f>
        <v>40700</v>
      </c>
      <c r="B602" s="36">
        <v>9.1</v>
      </c>
      <c r="C602" s="37">
        <v>21155</v>
      </c>
      <c r="D602" s="43">
        <v>165.25</v>
      </c>
      <c r="E602" s="43"/>
      <c r="F602" s="10"/>
      <c r="G602" s="10"/>
      <c r="H602" s="10"/>
      <c r="I602" s="10"/>
    </row>
    <row r="603" spans="1:9" s="21" customFormat="1" x14ac:dyDescent="0.25">
      <c r="A603" s="35">
        <f>A602+1</f>
        <v>40701</v>
      </c>
      <c r="B603" s="36">
        <v>9.3000000000000007</v>
      </c>
      <c r="C603" s="37">
        <v>1301437</v>
      </c>
      <c r="D603" s="43">
        <v>165.25</v>
      </c>
      <c r="E603" s="43"/>
      <c r="F603" s="10"/>
      <c r="G603" s="10"/>
      <c r="H603" s="10"/>
      <c r="I603" s="10"/>
    </row>
    <row r="604" spans="1:9" s="21" customFormat="1" x14ac:dyDescent="0.25">
      <c r="A604" s="35">
        <f>A603+1</f>
        <v>40702</v>
      </c>
      <c r="B604" s="36">
        <v>9.31</v>
      </c>
      <c r="C604" s="37">
        <v>1033078</v>
      </c>
      <c r="D604" s="43">
        <v>165.19</v>
      </c>
      <c r="E604" s="43"/>
      <c r="F604" s="10"/>
      <c r="G604" s="10"/>
      <c r="H604" s="10"/>
      <c r="I604" s="10"/>
    </row>
    <row r="605" spans="1:9" s="21" customFormat="1" x14ac:dyDescent="0.25">
      <c r="A605" s="35">
        <f>A604+1</f>
        <v>40703</v>
      </c>
      <c r="B605" s="36">
        <v>9.5299999999999994</v>
      </c>
      <c r="C605" s="37">
        <v>125008</v>
      </c>
      <c r="D605" s="43">
        <v>165.03</v>
      </c>
      <c r="E605" s="43"/>
      <c r="F605" s="10"/>
      <c r="G605" s="10"/>
      <c r="H605" s="10"/>
      <c r="I605" s="10"/>
    </row>
    <row r="606" spans="1:9" s="21" customFormat="1" x14ac:dyDescent="0.25">
      <c r="A606" s="35">
        <f>A605+1</f>
        <v>40704</v>
      </c>
      <c r="B606" s="36">
        <v>9.6</v>
      </c>
      <c r="C606" s="37">
        <v>744090</v>
      </c>
      <c r="D606" s="43">
        <v>165.31</v>
      </c>
      <c r="E606" s="43"/>
      <c r="F606" s="10"/>
      <c r="G606" s="10"/>
      <c r="H606" s="10"/>
      <c r="I606" s="10"/>
    </row>
    <row r="607" spans="1:9" s="21" customFormat="1" x14ac:dyDescent="0.25">
      <c r="A607" s="35">
        <f>A606+3</f>
        <v>40707</v>
      </c>
      <c r="B607" s="36">
        <v>9.5</v>
      </c>
      <c r="C607" s="37">
        <v>600</v>
      </c>
      <c r="D607" s="43">
        <v>166.01</v>
      </c>
      <c r="E607" s="43"/>
      <c r="F607" s="10"/>
      <c r="G607" s="10"/>
      <c r="H607" s="10"/>
      <c r="I607" s="10"/>
    </row>
    <row r="608" spans="1:9" s="21" customFormat="1" x14ac:dyDescent="0.25">
      <c r="A608" s="35">
        <f>A607+1</f>
        <v>40708</v>
      </c>
      <c r="B608" s="36">
        <v>9.5</v>
      </c>
      <c r="C608" s="37">
        <v>69547</v>
      </c>
      <c r="D608" s="43">
        <v>165.78</v>
      </c>
      <c r="E608" s="43"/>
      <c r="F608" s="10"/>
      <c r="G608" s="10"/>
      <c r="H608" s="10"/>
      <c r="I608" s="10"/>
    </row>
    <row r="609" spans="1:9" s="21" customFormat="1" x14ac:dyDescent="0.25">
      <c r="A609" s="35">
        <f>A608+1</f>
        <v>40709</v>
      </c>
      <c r="B609" s="36">
        <v>9.9</v>
      </c>
      <c r="C609" s="37">
        <v>299573</v>
      </c>
      <c r="D609" s="43">
        <v>165.97</v>
      </c>
      <c r="E609" s="43"/>
      <c r="F609" s="10"/>
      <c r="G609" s="10"/>
      <c r="H609" s="10"/>
      <c r="I609" s="10"/>
    </row>
    <row r="610" spans="1:9" s="21" customFormat="1" x14ac:dyDescent="0.25">
      <c r="A610" s="35">
        <f>A609+1</f>
        <v>40710</v>
      </c>
      <c r="B610" s="36">
        <v>9.6</v>
      </c>
      <c r="C610" s="37">
        <v>1447</v>
      </c>
      <c r="D610" s="43">
        <v>166.5</v>
      </c>
      <c r="E610" s="43"/>
      <c r="F610" s="10"/>
      <c r="G610" s="10"/>
      <c r="H610" s="10"/>
      <c r="I610" s="10"/>
    </row>
    <row r="611" spans="1:9" s="21" customFormat="1" x14ac:dyDescent="0.25">
      <c r="A611" s="35">
        <f>A610+1</f>
        <v>40711</v>
      </c>
      <c r="B611" s="36">
        <v>10</v>
      </c>
      <c r="C611" s="37">
        <v>377715</v>
      </c>
      <c r="D611" s="43">
        <v>166.89</v>
      </c>
      <c r="E611" s="43"/>
      <c r="F611" s="10"/>
      <c r="G611" s="10"/>
      <c r="H611" s="10"/>
      <c r="I611" s="10"/>
    </row>
    <row r="612" spans="1:9" s="21" customFormat="1" x14ac:dyDescent="0.25">
      <c r="A612" s="35">
        <f>A611+3</f>
        <v>40714</v>
      </c>
      <c r="B612" s="36">
        <v>11</v>
      </c>
      <c r="C612" s="37">
        <v>628596</v>
      </c>
      <c r="D612" s="43">
        <v>163.30000000000001</v>
      </c>
      <c r="E612" s="43"/>
      <c r="F612" s="10"/>
      <c r="G612" s="10"/>
      <c r="H612" s="10"/>
      <c r="I612" s="10"/>
    </row>
    <row r="613" spans="1:9" s="21" customFormat="1" x14ac:dyDescent="0.25">
      <c r="A613" s="35">
        <f>A612+1</f>
        <v>40715</v>
      </c>
      <c r="B613" s="36">
        <v>11</v>
      </c>
      <c r="C613" s="37">
        <v>31320</v>
      </c>
      <c r="D613" s="43">
        <v>166.71</v>
      </c>
      <c r="E613" s="43"/>
      <c r="F613" s="10"/>
      <c r="G613" s="10"/>
      <c r="H613" s="10"/>
      <c r="I613" s="10"/>
    </row>
    <row r="614" spans="1:9" s="21" customFormat="1" x14ac:dyDescent="0.25">
      <c r="A614" s="35">
        <f>A613+1</f>
        <v>40716</v>
      </c>
      <c r="B614" s="36">
        <v>10.8</v>
      </c>
      <c r="C614" s="37">
        <v>963342</v>
      </c>
      <c r="D614" s="43">
        <v>166.14</v>
      </c>
      <c r="E614" s="43"/>
      <c r="F614" s="10"/>
      <c r="G614" s="10"/>
      <c r="H614" s="10"/>
      <c r="I614" s="10"/>
    </row>
    <row r="615" spans="1:9" s="21" customFormat="1" x14ac:dyDescent="0.25">
      <c r="A615" s="35">
        <f>A614+1</f>
        <v>40717</v>
      </c>
      <c r="B615" s="36">
        <v>10.8</v>
      </c>
      <c r="C615" s="37">
        <v>509692</v>
      </c>
      <c r="D615" s="43">
        <v>164.09</v>
      </c>
      <c r="E615" s="43"/>
      <c r="F615" s="10"/>
      <c r="G615" s="10"/>
      <c r="H615" s="10"/>
      <c r="I615" s="10"/>
    </row>
    <row r="616" spans="1:9" s="21" customFormat="1" x14ac:dyDescent="0.25">
      <c r="A616" s="35">
        <f>A615+1</f>
        <v>40718</v>
      </c>
      <c r="B616" s="36">
        <v>10.69</v>
      </c>
      <c r="C616" s="37">
        <v>250000</v>
      </c>
      <c r="D616" s="43">
        <v>162.84</v>
      </c>
      <c r="E616" s="43"/>
      <c r="F616" s="10"/>
      <c r="G616" s="10"/>
      <c r="H616" s="10"/>
      <c r="I616" s="10"/>
    </row>
    <row r="617" spans="1:9" s="21" customFormat="1" x14ac:dyDescent="0.25">
      <c r="A617" s="35">
        <f>A616+3</f>
        <v>40721</v>
      </c>
      <c r="B617" s="36">
        <v>10.01</v>
      </c>
      <c r="C617" s="37">
        <v>142987</v>
      </c>
      <c r="D617" s="43">
        <v>163.13</v>
      </c>
      <c r="E617" s="43"/>
      <c r="F617" s="10"/>
      <c r="G617" s="10"/>
      <c r="H617" s="10"/>
      <c r="I617" s="10"/>
    </row>
    <row r="618" spans="1:9" s="21" customFormat="1" x14ac:dyDescent="0.25">
      <c r="A618" s="35">
        <f>A617+1</f>
        <v>40722</v>
      </c>
      <c r="B618" s="36">
        <v>10.1</v>
      </c>
      <c r="C618" s="37">
        <v>509338</v>
      </c>
      <c r="D618" s="43">
        <v>164.76</v>
      </c>
      <c r="E618" s="43"/>
      <c r="F618" s="10"/>
      <c r="G618" s="10"/>
      <c r="H618" s="10"/>
      <c r="I618" s="10"/>
    </row>
    <row r="619" spans="1:9" s="21" customFormat="1" x14ac:dyDescent="0.25">
      <c r="A619" s="35">
        <f>A618+1</f>
        <v>40723</v>
      </c>
      <c r="B619" s="36">
        <v>10.01</v>
      </c>
      <c r="C619" s="37">
        <v>550827</v>
      </c>
      <c r="D619" s="43">
        <v>165.6</v>
      </c>
      <c r="E619" s="43"/>
      <c r="F619" s="10"/>
      <c r="G619" s="10"/>
      <c r="H619" s="10"/>
      <c r="I619" s="10"/>
    </row>
    <row r="620" spans="1:9" s="21" customFormat="1" x14ac:dyDescent="0.25">
      <c r="A620" s="35">
        <f>A619+1</f>
        <v>40724</v>
      </c>
      <c r="B620" s="36">
        <v>10.01</v>
      </c>
      <c r="C620" s="37">
        <v>0</v>
      </c>
      <c r="D620" s="43">
        <v>167.18</v>
      </c>
      <c r="E620" s="43"/>
      <c r="F620" s="10"/>
      <c r="G620" s="10"/>
      <c r="H620" s="10"/>
      <c r="I620" s="10"/>
    </row>
    <row r="621" spans="1:9" s="21" customFormat="1" x14ac:dyDescent="0.25">
      <c r="A621" s="35">
        <f>A620+1</f>
        <v>40725</v>
      </c>
      <c r="B621" s="36">
        <v>10</v>
      </c>
      <c r="C621" s="37">
        <v>500573</v>
      </c>
      <c r="D621" s="43">
        <v>165.87</v>
      </c>
      <c r="E621" s="43"/>
      <c r="F621" s="10"/>
      <c r="G621" s="10"/>
      <c r="H621" s="10"/>
      <c r="I621" s="10"/>
    </row>
    <row r="622" spans="1:9" s="21" customFormat="1" x14ac:dyDescent="0.25">
      <c r="A622" s="35">
        <f>A621+3</f>
        <v>40728</v>
      </c>
      <c r="B622" s="36">
        <v>10.01</v>
      </c>
      <c r="C622" s="37">
        <v>145567</v>
      </c>
      <c r="D622" s="43">
        <v>165.84</v>
      </c>
      <c r="E622" s="43"/>
      <c r="F622" s="10"/>
      <c r="G622" s="10"/>
      <c r="H622" s="10"/>
      <c r="I622" s="10"/>
    </row>
    <row r="623" spans="1:9" s="21" customFormat="1" x14ac:dyDescent="0.25">
      <c r="A623" s="35">
        <f>A622+1</f>
        <v>40729</v>
      </c>
      <c r="B623" s="36">
        <v>10.050000000000001</v>
      </c>
      <c r="C623" s="37">
        <v>4200</v>
      </c>
      <c r="D623" s="43">
        <v>164.25</v>
      </c>
      <c r="E623" s="43"/>
      <c r="F623" s="10"/>
      <c r="G623" s="10"/>
      <c r="H623" s="10"/>
      <c r="I623" s="10"/>
    </row>
    <row r="624" spans="1:9" s="21" customFormat="1" x14ac:dyDescent="0.25">
      <c r="A624" s="35">
        <f>A623+1</f>
        <v>40730</v>
      </c>
      <c r="B624" s="36">
        <v>10.06</v>
      </c>
      <c r="C624" s="37">
        <v>352151</v>
      </c>
      <c r="D624" s="43">
        <v>166.09</v>
      </c>
      <c r="E624" s="43"/>
      <c r="F624" s="10"/>
      <c r="G624" s="10"/>
      <c r="H624" s="10"/>
      <c r="I624" s="10"/>
    </row>
    <row r="625" spans="1:9" s="21" customFormat="1" x14ac:dyDescent="0.25">
      <c r="A625" s="35">
        <f>A624+1</f>
        <v>40731</v>
      </c>
      <c r="B625" s="36">
        <v>10.1</v>
      </c>
      <c r="C625" s="37">
        <v>16447</v>
      </c>
      <c r="D625" s="43">
        <v>166.67</v>
      </c>
      <c r="E625" s="43"/>
      <c r="F625" s="10"/>
      <c r="G625" s="10"/>
      <c r="H625" s="10"/>
      <c r="I625" s="10"/>
    </row>
    <row r="626" spans="1:9" s="21" customFormat="1" x14ac:dyDescent="0.25">
      <c r="A626" s="35">
        <f>A625+1</f>
        <v>40732</v>
      </c>
      <c r="B626" s="36">
        <v>10.01</v>
      </c>
      <c r="C626" s="37">
        <v>307947</v>
      </c>
      <c r="D626" s="43">
        <v>166.28</v>
      </c>
      <c r="E626" s="43"/>
      <c r="F626" s="10"/>
      <c r="G626" s="10"/>
      <c r="H626" s="10"/>
      <c r="I626" s="10"/>
    </row>
    <row r="627" spans="1:9" s="21" customFormat="1" x14ac:dyDescent="0.25">
      <c r="A627" s="35">
        <f>A626+3</f>
        <v>40735</v>
      </c>
      <c r="B627" s="36">
        <v>10.01</v>
      </c>
      <c r="C627" s="37">
        <v>517168</v>
      </c>
      <c r="D627" s="43">
        <v>165.47</v>
      </c>
      <c r="E627" s="43"/>
      <c r="F627" s="10"/>
      <c r="G627" s="10"/>
      <c r="H627" s="10"/>
      <c r="I627" s="10"/>
    </row>
    <row r="628" spans="1:9" s="21" customFormat="1" x14ac:dyDescent="0.25">
      <c r="A628" s="35">
        <f>A627+1</f>
        <v>40736</v>
      </c>
      <c r="B628" s="36">
        <v>10.01</v>
      </c>
      <c r="C628" s="37">
        <v>443115</v>
      </c>
      <c r="D628" s="43">
        <v>164.44</v>
      </c>
      <c r="E628" s="43"/>
      <c r="F628" s="10"/>
      <c r="G628" s="10"/>
      <c r="H628" s="10"/>
      <c r="I628" s="10"/>
    </row>
    <row r="629" spans="1:9" s="21" customFormat="1" x14ac:dyDescent="0.25">
      <c r="A629" s="35">
        <f>A628+1</f>
        <v>40737</v>
      </c>
      <c r="B629" s="36">
        <v>10.01</v>
      </c>
      <c r="C629" s="37">
        <v>443115</v>
      </c>
      <c r="D629" s="43">
        <v>166.7</v>
      </c>
      <c r="E629" s="43"/>
      <c r="F629" s="10"/>
      <c r="G629" s="10"/>
      <c r="H629" s="10"/>
      <c r="I629" s="10"/>
    </row>
    <row r="630" spans="1:9" s="21" customFormat="1" x14ac:dyDescent="0.25">
      <c r="A630" s="35">
        <f>A629+1</f>
        <v>40738</v>
      </c>
      <c r="B630" s="36">
        <v>10.31</v>
      </c>
      <c r="C630" s="37">
        <v>228732</v>
      </c>
      <c r="D630" s="43">
        <v>165.44</v>
      </c>
      <c r="E630" s="43"/>
      <c r="F630" s="10"/>
      <c r="G630" s="10"/>
      <c r="H630" s="10"/>
      <c r="I630" s="10"/>
    </row>
    <row r="631" spans="1:9" s="21" customFormat="1" x14ac:dyDescent="0.25">
      <c r="A631" s="35">
        <f>A630+1</f>
        <v>40739</v>
      </c>
      <c r="B631" s="36">
        <v>10.31</v>
      </c>
      <c r="C631" s="37">
        <v>10570</v>
      </c>
      <c r="D631" s="43">
        <v>165.85</v>
      </c>
      <c r="E631" s="43"/>
      <c r="F631" s="10"/>
      <c r="G631" s="10"/>
      <c r="H631" s="10"/>
      <c r="I631" s="10"/>
    </row>
    <row r="632" spans="1:9" s="21" customFormat="1" x14ac:dyDescent="0.25">
      <c r="A632" s="35">
        <f>A631+3</f>
        <v>40742</v>
      </c>
      <c r="B632" s="36">
        <v>10.31</v>
      </c>
      <c r="C632" s="37">
        <v>183426</v>
      </c>
      <c r="D632" s="43">
        <v>165.47</v>
      </c>
      <c r="E632" s="43"/>
      <c r="F632" s="10"/>
      <c r="G632" s="10"/>
      <c r="H632" s="10"/>
      <c r="I632" s="10"/>
    </row>
    <row r="633" spans="1:9" s="21" customFormat="1" x14ac:dyDescent="0.25">
      <c r="A633" s="35">
        <f>A632+1</f>
        <v>40743</v>
      </c>
      <c r="B633" s="36">
        <v>10.31</v>
      </c>
      <c r="C633" s="37">
        <v>590422</v>
      </c>
      <c r="D633" s="43">
        <v>165.22</v>
      </c>
      <c r="E633" s="43"/>
      <c r="F633" s="10"/>
      <c r="G633" s="10"/>
      <c r="H633" s="10"/>
      <c r="I633" s="10"/>
    </row>
    <row r="634" spans="1:9" s="21" customFormat="1" x14ac:dyDescent="0.25">
      <c r="A634" s="35">
        <f>A633+1</f>
        <v>40744</v>
      </c>
      <c r="B634" s="36">
        <v>10.5</v>
      </c>
      <c r="C634" s="37">
        <v>19830</v>
      </c>
      <c r="D634" s="43">
        <v>164.93</v>
      </c>
      <c r="E634" s="43"/>
      <c r="F634" s="10"/>
      <c r="G634" s="10"/>
      <c r="H634" s="10"/>
      <c r="I634" s="10"/>
    </row>
    <row r="635" spans="1:9" s="21" customFormat="1" x14ac:dyDescent="0.25">
      <c r="A635" s="35">
        <f>A634+1</f>
        <v>40745</v>
      </c>
      <c r="B635" s="36">
        <v>11.02</v>
      </c>
      <c r="C635" s="37">
        <v>6119</v>
      </c>
      <c r="D635" s="43">
        <v>166</v>
      </c>
      <c r="E635" s="43"/>
      <c r="F635" s="10"/>
      <c r="G635" s="10"/>
      <c r="H635" s="10"/>
      <c r="I635" s="10"/>
    </row>
    <row r="636" spans="1:9" s="21" customFormat="1" x14ac:dyDescent="0.25">
      <c r="A636" s="35">
        <f>A635+1</f>
        <v>40746</v>
      </c>
      <c r="B636" s="36">
        <v>12.01</v>
      </c>
      <c r="C636" s="37">
        <v>96000</v>
      </c>
      <c r="D636" s="43">
        <v>166.3</v>
      </c>
      <c r="E636" s="43"/>
      <c r="F636" s="10"/>
      <c r="G636" s="10"/>
      <c r="H636" s="10"/>
      <c r="I636" s="10"/>
    </row>
    <row r="637" spans="1:9" s="21" customFormat="1" x14ac:dyDescent="0.25">
      <c r="A637" s="35">
        <f>A636+3</f>
        <v>40749</v>
      </c>
      <c r="B637" s="36">
        <v>12</v>
      </c>
      <c r="C637" s="37">
        <v>352118</v>
      </c>
      <c r="D637" s="43">
        <v>165.53</v>
      </c>
      <c r="E637" s="43"/>
      <c r="F637" s="10"/>
      <c r="G637" s="10"/>
      <c r="H637" s="10"/>
      <c r="I637" s="10"/>
    </row>
    <row r="638" spans="1:9" s="21" customFormat="1" x14ac:dyDescent="0.25">
      <c r="A638" s="35">
        <f>A637+1</f>
        <v>40750</v>
      </c>
      <c r="B638" s="36">
        <v>12</v>
      </c>
      <c r="C638" s="37">
        <v>0</v>
      </c>
      <c r="D638" s="43">
        <v>164</v>
      </c>
      <c r="E638" s="43"/>
      <c r="F638" s="10"/>
      <c r="G638" s="10"/>
      <c r="H638" s="10"/>
      <c r="I638" s="10"/>
    </row>
    <row r="639" spans="1:9" s="21" customFormat="1" x14ac:dyDescent="0.25">
      <c r="A639" s="35">
        <f>A638+1</f>
        <v>40751</v>
      </c>
      <c r="B639" s="36">
        <v>10.5</v>
      </c>
      <c r="C639" s="37">
        <v>194647</v>
      </c>
      <c r="D639" s="43">
        <v>162.88</v>
      </c>
      <c r="E639" s="43"/>
      <c r="F639" s="10"/>
      <c r="G639" s="10"/>
      <c r="H639" s="10"/>
      <c r="I639" s="10"/>
    </row>
    <row r="640" spans="1:9" s="21" customFormat="1" x14ac:dyDescent="0.25">
      <c r="A640" s="35">
        <f>A639+1</f>
        <v>40752</v>
      </c>
      <c r="B640" s="36">
        <v>10.5</v>
      </c>
      <c r="C640" s="37">
        <v>56919</v>
      </c>
      <c r="D640" s="43">
        <v>163.25</v>
      </c>
      <c r="E640" s="43"/>
      <c r="F640" s="10"/>
      <c r="G640" s="10"/>
      <c r="H640" s="10"/>
      <c r="I640" s="10"/>
    </row>
    <row r="641" spans="1:9" s="21" customFormat="1" x14ac:dyDescent="0.25">
      <c r="A641" s="35">
        <f>A640+1</f>
        <v>40753</v>
      </c>
      <c r="B641" s="36">
        <v>11</v>
      </c>
      <c r="C641" s="37">
        <v>179500</v>
      </c>
      <c r="D641" s="43">
        <v>163.69</v>
      </c>
      <c r="E641" s="43"/>
      <c r="F641" s="10"/>
      <c r="G641" s="10"/>
      <c r="H641" s="10"/>
      <c r="I641" s="10"/>
    </row>
    <row r="642" spans="1:9" s="21" customFormat="1" x14ac:dyDescent="0.25">
      <c r="A642" s="35">
        <f>A641+3</f>
        <v>40756</v>
      </c>
      <c r="B642" s="36">
        <v>11.63</v>
      </c>
      <c r="C642" s="37">
        <v>537127</v>
      </c>
      <c r="D642" s="43">
        <v>163.33000000000001</v>
      </c>
      <c r="E642" s="43"/>
      <c r="F642" s="10"/>
      <c r="G642" s="10"/>
      <c r="H642" s="10"/>
      <c r="I642" s="10"/>
    </row>
    <row r="643" spans="1:9" s="21" customFormat="1" x14ac:dyDescent="0.25">
      <c r="A643" s="35">
        <f>A642+1</f>
        <v>40757</v>
      </c>
      <c r="B643" s="36">
        <v>11.63</v>
      </c>
      <c r="C643" s="37">
        <v>1205531</v>
      </c>
      <c r="D643" s="43">
        <v>163.95</v>
      </c>
      <c r="E643" s="43"/>
      <c r="F643" s="10"/>
      <c r="G643" s="10"/>
      <c r="H643" s="10"/>
      <c r="I643" s="10"/>
    </row>
    <row r="644" spans="1:9" s="21" customFormat="1" x14ac:dyDescent="0.25">
      <c r="A644" s="35">
        <f>A643+1</f>
        <v>40758</v>
      </c>
      <c r="B644" s="36">
        <v>12</v>
      </c>
      <c r="C644" s="37">
        <v>1993313</v>
      </c>
      <c r="D644" s="43">
        <v>164.23</v>
      </c>
      <c r="E644" s="43"/>
      <c r="F644" s="10"/>
      <c r="G644" s="10"/>
      <c r="H644" s="10"/>
      <c r="I644" s="10"/>
    </row>
    <row r="645" spans="1:9" s="21" customFormat="1" x14ac:dyDescent="0.25">
      <c r="A645" s="35">
        <f>A644+1</f>
        <v>40759</v>
      </c>
      <c r="B645" s="36">
        <v>11.7</v>
      </c>
      <c r="C645" s="37">
        <v>711702</v>
      </c>
      <c r="D645" s="43">
        <v>164.14</v>
      </c>
      <c r="E645" s="43"/>
      <c r="F645" s="10"/>
      <c r="G645" s="10"/>
      <c r="H645" s="10"/>
      <c r="I645" s="10"/>
    </row>
    <row r="646" spans="1:9" s="21" customFormat="1" x14ac:dyDescent="0.25">
      <c r="A646" s="35">
        <f>A645+1</f>
        <v>40760</v>
      </c>
      <c r="B646" s="36">
        <v>11</v>
      </c>
      <c r="C646" s="37">
        <v>1766</v>
      </c>
      <c r="D646" s="43">
        <v>163.63</v>
      </c>
      <c r="E646" s="43"/>
      <c r="F646" s="10"/>
      <c r="G646" s="10"/>
      <c r="H646" s="10"/>
      <c r="I646" s="10"/>
    </row>
    <row r="647" spans="1:9" s="21" customFormat="1" x14ac:dyDescent="0.25">
      <c r="A647" s="35">
        <f>A646+3</f>
        <v>40763</v>
      </c>
      <c r="B647" s="36">
        <v>11</v>
      </c>
      <c r="C647" s="37">
        <v>0</v>
      </c>
      <c r="D647" s="43">
        <v>163.63</v>
      </c>
      <c r="E647" s="43"/>
      <c r="F647" s="10"/>
      <c r="G647" s="10"/>
      <c r="H647" s="10"/>
      <c r="I647" s="10"/>
    </row>
    <row r="648" spans="1:9" s="21" customFormat="1" x14ac:dyDescent="0.25">
      <c r="A648" s="35">
        <f>A647+1</f>
        <v>40764</v>
      </c>
      <c r="B648" s="36">
        <v>11</v>
      </c>
      <c r="C648" s="37">
        <v>0</v>
      </c>
      <c r="D648" s="43">
        <v>163.63</v>
      </c>
      <c r="E648" s="43"/>
      <c r="F648" s="10"/>
      <c r="G648" s="10"/>
      <c r="H648" s="10"/>
      <c r="I648" s="10"/>
    </row>
    <row r="649" spans="1:9" s="21" customFormat="1" x14ac:dyDescent="0.25">
      <c r="A649" s="35">
        <f>A648+1</f>
        <v>40765</v>
      </c>
      <c r="B649" s="36">
        <v>11</v>
      </c>
      <c r="C649" s="37">
        <v>226159</v>
      </c>
      <c r="D649" s="43">
        <v>156.46</v>
      </c>
      <c r="E649" s="43"/>
      <c r="F649" s="10"/>
      <c r="G649" s="10"/>
      <c r="H649" s="10"/>
      <c r="I649" s="10"/>
    </row>
    <row r="650" spans="1:9" s="21" customFormat="1" x14ac:dyDescent="0.25">
      <c r="A650" s="35">
        <f>A649+1</f>
        <v>40766</v>
      </c>
      <c r="B650" s="36">
        <v>11</v>
      </c>
      <c r="C650" s="37">
        <v>330602</v>
      </c>
      <c r="D650" s="43">
        <v>162.54</v>
      </c>
      <c r="E650" s="43"/>
      <c r="F650" s="10"/>
      <c r="G650" s="10"/>
      <c r="H650" s="10"/>
      <c r="I650" s="10"/>
    </row>
    <row r="651" spans="1:9" s="21" customFormat="1" x14ac:dyDescent="0.25">
      <c r="A651" s="35">
        <f>A650+1</f>
        <v>40767</v>
      </c>
      <c r="B651" s="36">
        <v>10.8</v>
      </c>
      <c r="C651" s="37">
        <v>463898</v>
      </c>
      <c r="D651" s="43">
        <v>161.97</v>
      </c>
      <c r="E651" s="43"/>
      <c r="F651" s="10"/>
      <c r="G651" s="10"/>
      <c r="H651" s="10"/>
      <c r="I651" s="10"/>
    </row>
    <row r="652" spans="1:9" s="21" customFormat="1" x14ac:dyDescent="0.25">
      <c r="A652" s="35">
        <f>A651+3</f>
        <v>40770</v>
      </c>
      <c r="B652" s="36">
        <v>10.5</v>
      </c>
      <c r="C652" s="37">
        <v>3566531</v>
      </c>
      <c r="D652" s="43">
        <v>161.77000000000001</v>
      </c>
      <c r="E652" s="43"/>
      <c r="F652" s="10"/>
      <c r="G652" s="10"/>
      <c r="H652" s="10"/>
      <c r="I652" s="10"/>
    </row>
    <row r="653" spans="1:9" s="21" customFormat="1" x14ac:dyDescent="0.25">
      <c r="A653" s="35">
        <f>A652+1</f>
        <v>40771</v>
      </c>
      <c r="B653" s="36">
        <v>10.5</v>
      </c>
      <c r="C653" s="37">
        <v>4246544</v>
      </c>
      <c r="D653" s="43">
        <v>161.83000000000001</v>
      </c>
      <c r="E653" s="43"/>
      <c r="F653" s="10"/>
      <c r="G653" s="10"/>
      <c r="H653" s="10"/>
      <c r="I653" s="10"/>
    </row>
    <row r="654" spans="1:9" s="21" customFormat="1" x14ac:dyDescent="0.25">
      <c r="A654" s="35">
        <f>A653+1</f>
        <v>40772</v>
      </c>
      <c r="B654" s="36">
        <v>10</v>
      </c>
      <c r="C654" s="37">
        <v>60250</v>
      </c>
      <c r="D654" s="43">
        <v>161.28</v>
      </c>
      <c r="E654" s="43"/>
      <c r="F654" s="10"/>
      <c r="G654" s="10"/>
      <c r="H654" s="10"/>
      <c r="I654" s="10"/>
    </row>
    <row r="655" spans="1:9" s="21" customFormat="1" x14ac:dyDescent="0.25">
      <c r="A655" s="35">
        <f>A654+1</f>
        <v>40773</v>
      </c>
      <c r="B655" s="36">
        <v>10</v>
      </c>
      <c r="C655" s="37">
        <v>935754</v>
      </c>
      <c r="D655" s="43">
        <v>160.91999999999999</v>
      </c>
      <c r="E655" s="43"/>
      <c r="F655" s="10"/>
      <c r="G655" s="10"/>
      <c r="H655" s="10"/>
      <c r="I655" s="10"/>
    </row>
    <row r="656" spans="1:9" s="21" customFormat="1" x14ac:dyDescent="0.25">
      <c r="A656" s="35">
        <f>A655+1</f>
        <v>40774</v>
      </c>
      <c r="B656" s="36">
        <v>10</v>
      </c>
      <c r="C656" s="37">
        <v>15500</v>
      </c>
      <c r="D656" s="43">
        <v>160.52000000000001</v>
      </c>
      <c r="E656" s="43"/>
      <c r="F656" s="10"/>
      <c r="G656" s="10"/>
      <c r="H656" s="10"/>
      <c r="I656" s="10"/>
    </row>
    <row r="657" spans="1:9" s="21" customFormat="1" x14ac:dyDescent="0.25">
      <c r="A657" s="35">
        <f>A656+3</f>
        <v>40777</v>
      </c>
      <c r="B657" s="36">
        <v>10</v>
      </c>
      <c r="C657" s="37">
        <v>200000</v>
      </c>
      <c r="D657" s="43">
        <v>160.13</v>
      </c>
      <c r="E657" s="43"/>
      <c r="F657" s="10"/>
      <c r="G657" s="10"/>
      <c r="H657" s="10"/>
      <c r="I657" s="10"/>
    </row>
    <row r="658" spans="1:9" s="21" customFormat="1" x14ac:dyDescent="0.25">
      <c r="A658" s="35">
        <f>A657+1</f>
        <v>40778</v>
      </c>
      <c r="B658" s="36">
        <v>10</v>
      </c>
      <c r="C658" s="37">
        <v>2986695</v>
      </c>
      <c r="D658" s="43">
        <v>160.63</v>
      </c>
      <c r="E658" s="43"/>
      <c r="F658" s="10"/>
      <c r="G658" s="10"/>
      <c r="H658" s="10"/>
      <c r="I658" s="10"/>
    </row>
    <row r="659" spans="1:9" s="21" customFormat="1" x14ac:dyDescent="0.25">
      <c r="A659" s="35">
        <f>A658+1</f>
        <v>40779</v>
      </c>
      <c r="B659" s="36">
        <v>10</v>
      </c>
      <c r="C659" s="37">
        <v>118250</v>
      </c>
      <c r="D659" s="43">
        <v>159.80000000000001</v>
      </c>
      <c r="E659" s="43"/>
      <c r="F659" s="10"/>
      <c r="G659" s="10"/>
      <c r="H659" s="10"/>
      <c r="I659" s="10"/>
    </row>
    <row r="660" spans="1:9" s="21" customFormat="1" x14ac:dyDescent="0.25">
      <c r="A660" s="35">
        <f>A659+1</f>
        <v>40780</v>
      </c>
      <c r="B660" s="36">
        <v>10</v>
      </c>
      <c r="C660" s="37">
        <v>98000</v>
      </c>
      <c r="D660" s="43">
        <v>159.59</v>
      </c>
      <c r="E660" s="43"/>
      <c r="F660" s="10"/>
      <c r="G660" s="10"/>
      <c r="H660" s="10"/>
      <c r="I660" s="10"/>
    </row>
    <row r="661" spans="1:9" s="21" customFormat="1" x14ac:dyDescent="0.25">
      <c r="A661" s="35">
        <f>A660+1</f>
        <v>40781</v>
      </c>
      <c r="B661" s="36">
        <v>10</v>
      </c>
      <c r="C661" s="37">
        <v>400000</v>
      </c>
      <c r="D661" s="43">
        <v>159.79</v>
      </c>
      <c r="E661" s="43"/>
      <c r="F661" s="10"/>
      <c r="G661" s="10"/>
      <c r="H661" s="10"/>
      <c r="I661" s="10"/>
    </row>
    <row r="662" spans="1:9" s="21" customFormat="1" x14ac:dyDescent="0.25">
      <c r="A662" s="35">
        <f>A661+3</f>
        <v>40784</v>
      </c>
      <c r="B662" s="36">
        <v>10</v>
      </c>
      <c r="C662" s="37">
        <v>0</v>
      </c>
      <c r="D662" s="43">
        <v>160.58000000000001</v>
      </c>
      <c r="E662" s="43"/>
      <c r="F662" s="10"/>
      <c r="G662" s="10"/>
      <c r="H662" s="10"/>
      <c r="I662" s="10"/>
    </row>
    <row r="663" spans="1:9" s="21" customFormat="1" x14ac:dyDescent="0.25">
      <c r="A663" s="35">
        <f>A662+1</f>
        <v>40785</v>
      </c>
      <c r="B663" s="36">
        <v>9.5500000000000007</v>
      </c>
      <c r="C663" s="37">
        <v>146416</v>
      </c>
      <c r="D663" s="43">
        <v>161.01</v>
      </c>
      <c r="E663" s="43"/>
      <c r="F663" s="10"/>
      <c r="G663" s="10"/>
      <c r="H663" s="10"/>
      <c r="I663" s="10"/>
    </row>
    <row r="664" spans="1:9" s="21" customFormat="1" x14ac:dyDescent="0.25">
      <c r="A664" s="35">
        <f>A663+1</f>
        <v>40786</v>
      </c>
      <c r="B664" s="36">
        <v>9.5</v>
      </c>
      <c r="C664" s="37">
        <v>1607514</v>
      </c>
      <c r="D664" s="43">
        <v>160.53</v>
      </c>
      <c r="E664" s="43"/>
      <c r="F664" s="10"/>
      <c r="G664" s="10"/>
      <c r="H664" s="10"/>
      <c r="I664" s="10"/>
    </row>
    <row r="665" spans="1:9" s="21" customFormat="1" x14ac:dyDescent="0.25">
      <c r="A665" s="35">
        <f>A664+1</f>
        <v>40787</v>
      </c>
      <c r="B665" s="36">
        <v>9.3000000000000007</v>
      </c>
      <c r="C665" s="37">
        <v>15211</v>
      </c>
      <c r="D665" s="43">
        <v>161.43</v>
      </c>
      <c r="E665" s="43"/>
      <c r="F665" s="10"/>
      <c r="G665" s="10"/>
      <c r="H665" s="10"/>
      <c r="I665" s="10"/>
    </row>
    <row r="666" spans="1:9" s="21" customFormat="1" x14ac:dyDescent="0.25">
      <c r="A666" s="35">
        <f>A665+1</f>
        <v>40788</v>
      </c>
      <c r="B666" s="36">
        <v>9.3000000000000007</v>
      </c>
      <c r="C666" s="37">
        <v>1853624</v>
      </c>
      <c r="D666" s="43">
        <v>161.22999999999999</v>
      </c>
      <c r="E666" s="43"/>
      <c r="F666" s="10"/>
      <c r="G666" s="10"/>
      <c r="H666" s="10"/>
      <c r="I666" s="10"/>
    </row>
    <row r="667" spans="1:9" s="21" customFormat="1" x14ac:dyDescent="0.25">
      <c r="A667" s="35">
        <f>A666+3</f>
        <v>40791</v>
      </c>
      <c r="B667" s="36">
        <v>9</v>
      </c>
      <c r="C667" s="37">
        <v>40571</v>
      </c>
      <c r="D667" s="43">
        <v>160.83000000000001</v>
      </c>
      <c r="E667" s="43"/>
      <c r="F667" s="10"/>
      <c r="G667" s="10"/>
      <c r="H667" s="10"/>
      <c r="I667" s="10"/>
    </row>
    <row r="668" spans="1:9" s="21" customFormat="1" x14ac:dyDescent="0.25">
      <c r="A668" s="35">
        <f>A667+1</f>
        <v>40792</v>
      </c>
      <c r="B668" s="36">
        <v>9</v>
      </c>
      <c r="C668" s="37">
        <v>177664</v>
      </c>
      <c r="D668" s="43">
        <v>160.58000000000001</v>
      </c>
      <c r="E668" s="43"/>
      <c r="F668" s="10"/>
      <c r="G668" s="10"/>
      <c r="H668" s="10"/>
      <c r="I668" s="10"/>
    </row>
    <row r="669" spans="1:9" s="21" customFormat="1" x14ac:dyDescent="0.25">
      <c r="A669" s="35">
        <f>A668+1</f>
        <v>40793</v>
      </c>
      <c r="B669" s="36">
        <v>9</v>
      </c>
      <c r="C669" s="37">
        <v>339203</v>
      </c>
      <c r="D669" s="43">
        <v>159.72999999999999</v>
      </c>
      <c r="E669" s="43"/>
      <c r="F669" s="10"/>
      <c r="G669" s="10"/>
      <c r="H669" s="10"/>
      <c r="I669" s="10"/>
    </row>
    <row r="670" spans="1:9" s="21" customFormat="1" x14ac:dyDescent="0.25">
      <c r="A670" s="35">
        <f>A669+1</f>
        <v>40794</v>
      </c>
      <c r="B670" s="36">
        <v>9.01</v>
      </c>
      <c r="C670" s="37">
        <v>5160362</v>
      </c>
      <c r="D670" s="43">
        <v>160.15</v>
      </c>
      <c r="E670" s="43"/>
      <c r="F670" s="10"/>
      <c r="G670" s="10"/>
      <c r="H670" s="10"/>
      <c r="I670" s="10"/>
    </row>
    <row r="671" spans="1:9" s="21" customFormat="1" x14ac:dyDescent="0.25">
      <c r="A671" s="35">
        <f>A670+1</f>
        <v>40795</v>
      </c>
      <c r="B671" s="36">
        <v>9.5</v>
      </c>
      <c r="C671" s="37">
        <v>22328</v>
      </c>
      <c r="D671" s="43">
        <v>160.84</v>
      </c>
      <c r="E671" s="43"/>
      <c r="F671" s="10"/>
      <c r="G671" s="10"/>
      <c r="H671" s="10"/>
      <c r="I671" s="10"/>
    </row>
    <row r="672" spans="1:9" s="21" customFormat="1" x14ac:dyDescent="0.25">
      <c r="A672" s="35">
        <f>A671+3</f>
        <v>40798</v>
      </c>
      <c r="B672" s="36">
        <v>9.52</v>
      </c>
      <c r="C672" s="37">
        <v>26202</v>
      </c>
      <c r="D672" s="43">
        <v>160.82</v>
      </c>
      <c r="E672" s="43"/>
      <c r="F672" s="10"/>
      <c r="G672" s="10"/>
      <c r="H672" s="10"/>
      <c r="I672" s="10"/>
    </row>
    <row r="673" spans="1:9" s="21" customFormat="1" x14ac:dyDescent="0.25">
      <c r="A673" s="35">
        <f>A672+1</f>
        <v>40799</v>
      </c>
      <c r="B673" s="36">
        <v>9.6</v>
      </c>
      <c r="C673" s="37">
        <v>25875</v>
      </c>
      <c r="D673" s="43">
        <v>160.66</v>
      </c>
      <c r="E673" s="43"/>
      <c r="F673" s="10"/>
      <c r="G673" s="10"/>
      <c r="H673" s="10"/>
      <c r="I673" s="10"/>
    </row>
    <row r="674" spans="1:9" s="21" customFormat="1" x14ac:dyDescent="0.25">
      <c r="A674" s="35">
        <f>A673+1</f>
        <v>40800</v>
      </c>
      <c r="B674" s="36">
        <v>9.8000000000000007</v>
      </c>
      <c r="C674" s="37">
        <v>1091385</v>
      </c>
      <c r="D674" s="43">
        <v>160.02000000000001</v>
      </c>
      <c r="E674" s="43"/>
      <c r="F674" s="10"/>
      <c r="G674" s="10"/>
      <c r="H674" s="10"/>
      <c r="I674" s="10"/>
    </row>
    <row r="675" spans="1:9" s="21" customFormat="1" x14ac:dyDescent="0.25">
      <c r="A675" s="35">
        <f>A674+1</f>
        <v>40801</v>
      </c>
      <c r="B675" s="36">
        <v>9.8000000000000007</v>
      </c>
      <c r="C675" s="37">
        <v>5269673</v>
      </c>
      <c r="D675" s="43">
        <v>160.93</v>
      </c>
      <c r="E675" s="43"/>
      <c r="F675" s="10"/>
      <c r="G675" s="10"/>
      <c r="H675" s="10"/>
      <c r="I675" s="10"/>
    </row>
    <row r="676" spans="1:9" s="21" customFormat="1" x14ac:dyDescent="0.25">
      <c r="A676" s="35">
        <f>A675+1</f>
        <v>40802</v>
      </c>
      <c r="B676" s="36">
        <v>9.8000000000000007</v>
      </c>
      <c r="C676" s="37">
        <v>89200</v>
      </c>
      <c r="D676" s="43">
        <v>160.69999999999999</v>
      </c>
      <c r="E676" s="43"/>
      <c r="F676" s="10"/>
      <c r="G676" s="10"/>
      <c r="H676" s="10"/>
      <c r="I676" s="10"/>
    </row>
    <row r="677" spans="1:9" s="21" customFormat="1" x14ac:dyDescent="0.25">
      <c r="A677" s="35">
        <f>A676+3</f>
        <v>40805</v>
      </c>
      <c r="B677" s="36">
        <v>9.8000000000000007</v>
      </c>
      <c r="C677" s="37">
        <v>0</v>
      </c>
      <c r="D677" s="43">
        <v>160</v>
      </c>
      <c r="E677" s="43"/>
      <c r="F677" s="10"/>
      <c r="G677" s="10"/>
      <c r="H677" s="10"/>
      <c r="I677" s="10"/>
    </row>
    <row r="678" spans="1:9" s="21" customFormat="1" x14ac:dyDescent="0.25">
      <c r="A678" s="35">
        <f>A677+1</f>
        <v>40806</v>
      </c>
      <c r="B678" s="36">
        <v>9.8000000000000007</v>
      </c>
      <c r="C678" s="37">
        <v>49677</v>
      </c>
      <c r="D678" s="43">
        <v>160.61000000000001</v>
      </c>
      <c r="E678" s="43"/>
      <c r="F678" s="10"/>
      <c r="G678" s="10"/>
      <c r="H678" s="10"/>
      <c r="I678" s="10"/>
    </row>
    <row r="679" spans="1:9" s="21" customFormat="1" x14ac:dyDescent="0.25">
      <c r="A679" s="35">
        <f>A678+1</f>
        <v>40807</v>
      </c>
      <c r="B679" s="36">
        <v>10</v>
      </c>
      <c r="C679" s="37">
        <v>91418</v>
      </c>
      <c r="D679" s="43">
        <v>159.63</v>
      </c>
      <c r="E679" s="43"/>
      <c r="F679" s="10"/>
      <c r="G679" s="10"/>
      <c r="H679" s="10"/>
      <c r="I679" s="10"/>
    </row>
    <row r="680" spans="1:9" s="21" customFormat="1" x14ac:dyDescent="0.25">
      <c r="A680" s="35">
        <f>A679+1</f>
        <v>40808</v>
      </c>
      <c r="B680" s="36">
        <v>10</v>
      </c>
      <c r="C680" s="37">
        <v>12974</v>
      </c>
      <c r="D680" s="43">
        <v>158.29</v>
      </c>
      <c r="E680" s="43"/>
      <c r="F680" s="10"/>
      <c r="G680" s="10"/>
      <c r="H680" s="10"/>
      <c r="I680" s="10"/>
    </row>
    <row r="681" spans="1:9" s="21" customFormat="1" x14ac:dyDescent="0.25">
      <c r="A681" s="35">
        <f>A680+1</f>
        <v>40809</v>
      </c>
      <c r="B681" s="36">
        <v>10</v>
      </c>
      <c r="C681" s="37">
        <v>1422</v>
      </c>
      <c r="D681" s="43">
        <v>157.94</v>
      </c>
      <c r="E681" s="43"/>
      <c r="F681" s="10"/>
      <c r="G681" s="10"/>
      <c r="H681" s="10"/>
      <c r="I681" s="10"/>
    </row>
    <row r="682" spans="1:9" s="21" customFormat="1" x14ac:dyDescent="0.25">
      <c r="A682" s="35">
        <f>A681+3</f>
        <v>40812</v>
      </c>
      <c r="B682" s="36">
        <v>10.5</v>
      </c>
      <c r="C682" s="37">
        <v>202197</v>
      </c>
      <c r="D682" s="43">
        <v>156.87</v>
      </c>
      <c r="E682" s="43"/>
      <c r="F682" s="10"/>
      <c r="G682" s="10"/>
      <c r="H682" s="10"/>
      <c r="I682" s="10"/>
    </row>
    <row r="683" spans="1:9" s="21" customFormat="1" x14ac:dyDescent="0.25">
      <c r="A683" s="35">
        <f>A682+1</f>
        <v>40813</v>
      </c>
      <c r="B683" s="36">
        <v>10.5</v>
      </c>
      <c r="C683" s="37">
        <v>435990</v>
      </c>
      <c r="D683" s="43">
        <v>155.52000000000001</v>
      </c>
      <c r="E683" s="43"/>
      <c r="F683" s="10"/>
      <c r="G683" s="10"/>
      <c r="H683" s="10"/>
      <c r="I683" s="10"/>
    </row>
    <row r="684" spans="1:9" s="21" customFormat="1" x14ac:dyDescent="0.25">
      <c r="A684" s="35">
        <f>A683+1</f>
        <v>40814</v>
      </c>
      <c r="B684" s="36">
        <v>10.5</v>
      </c>
      <c r="C684" s="37">
        <v>458844</v>
      </c>
      <c r="D684" s="43">
        <v>155.72999999999999</v>
      </c>
      <c r="E684" s="43"/>
      <c r="F684" s="10"/>
      <c r="G684" s="10"/>
      <c r="H684" s="10"/>
      <c r="I684" s="10"/>
    </row>
    <row r="685" spans="1:9" s="21" customFormat="1" x14ac:dyDescent="0.25">
      <c r="A685" s="35">
        <f>A684+1</f>
        <v>40815</v>
      </c>
      <c r="B685" s="36">
        <v>10.51</v>
      </c>
      <c r="C685" s="37">
        <v>49602</v>
      </c>
      <c r="D685" s="43">
        <v>154.82</v>
      </c>
      <c r="E685" s="43"/>
      <c r="F685" s="10"/>
      <c r="G685" s="10"/>
      <c r="H685" s="10"/>
      <c r="I685" s="10"/>
    </row>
    <row r="686" spans="1:9" s="21" customFormat="1" x14ac:dyDescent="0.25">
      <c r="A686" s="35">
        <f>A685+1</f>
        <v>40816</v>
      </c>
      <c r="B686" s="36">
        <v>10.5</v>
      </c>
      <c r="C686" s="37">
        <v>9338</v>
      </c>
      <c r="D686" s="43">
        <v>155.82</v>
      </c>
      <c r="E686" s="43"/>
      <c r="F686" s="10"/>
      <c r="G686" s="10"/>
      <c r="H686" s="10"/>
      <c r="I686" s="10"/>
    </row>
    <row r="687" spans="1:9" s="21" customFormat="1" x14ac:dyDescent="0.25">
      <c r="A687" s="35">
        <f>A686+3</f>
        <v>40819</v>
      </c>
      <c r="B687" s="36">
        <v>10.51</v>
      </c>
      <c r="C687" s="37">
        <v>55000</v>
      </c>
      <c r="D687" s="43">
        <v>155.44999999999999</v>
      </c>
      <c r="E687" s="43"/>
      <c r="F687" s="10"/>
      <c r="G687" s="10"/>
      <c r="H687" s="10"/>
      <c r="I687" s="10"/>
    </row>
    <row r="688" spans="1:9" s="21" customFormat="1" x14ac:dyDescent="0.25">
      <c r="A688" s="35">
        <f>A687+1</f>
        <v>40820</v>
      </c>
      <c r="B688" s="36">
        <v>10.5</v>
      </c>
      <c r="C688" s="37">
        <v>275624</v>
      </c>
      <c r="D688" s="43">
        <v>154.77000000000001</v>
      </c>
      <c r="E688" s="43"/>
      <c r="F688" s="10"/>
      <c r="G688" s="10"/>
      <c r="H688" s="10"/>
      <c r="I688" s="10"/>
    </row>
    <row r="689" spans="1:9" s="21" customFormat="1" x14ac:dyDescent="0.25">
      <c r="A689" s="35">
        <f>A688+1</f>
        <v>40821</v>
      </c>
      <c r="B689" s="36">
        <v>10.5</v>
      </c>
      <c r="C689" s="37">
        <v>80063</v>
      </c>
      <c r="D689" s="43">
        <v>153.54</v>
      </c>
      <c r="E689" s="43"/>
      <c r="F689" s="10"/>
      <c r="G689" s="10"/>
      <c r="H689" s="10"/>
      <c r="I689" s="10"/>
    </row>
    <row r="690" spans="1:9" s="21" customFormat="1" x14ac:dyDescent="0.25">
      <c r="A690" s="35">
        <f>A689+1</f>
        <v>40822</v>
      </c>
      <c r="B690" s="36">
        <v>10.5</v>
      </c>
      <c r="C690" s="37">
        <v>120361</v>
      </c>
      <c r="D690" s="43">
        <v>152.91</v>
      </c>
      <c r="E690" s="43"/>
      <c r="F690" s="10"/>
      <c r="G690" s="10"/>
      <c r="H690" s="10"/>
      <c r="I690" s="10"/>
    </row>
    <row r="691" spans="1:9" s="21" customFormat="1" x14ac:dyDescent="0.25">
      <c r="A691" s="35">
        <f>A690+1</f>
        <v>40823</v>
      </c>
      <c r="B691" s="36">
        <v>10.5</v>
      </c>
      <c r="C691" s="37">
        <v>5503</v>
      </c>
      <c r="D691" s="43">
        <v>152.24</v>
      </c>
      <c r="E691" s="43"/>
      <c r="F691" s="10"/>
      <c r="G691" s="10"/>
      <c r="H691" s="10"/>
      <c r="I691" s="10"/>
    </row>
    <row r="692" spans="1:9" s="21" customFormat="1" x14ac:dyDescent="0.25">
      <c r="A692" s="35">
        <f>A691+3</f>
        <v>40826</v>
      </c>
      <c r="B692" s="36">
        <v>10.5</v>
      </c>
      <c r="C692" s="37">
        <v>18560</v>
      </c>
      <c r="D692" s="43">
        <v>150.63</v>
      </c>
      <c r="E692" s="43"/>
      <c r="F692" s="10"/>
      <c r="G692" s="10"/>
      <c r="H692" s="10"/>
      <c r="I692" s="10"/>
    </row>
    <row r="693" spans="1:9" s="21" customFormat="1" x14ac:dyDescent="0.25">
      <c r="A693" s="35">
        <f>A692+1</f>
        <v>40827</v>
      </c>
      <c r="B693" s="36">
        <v>10.5</v>
      </c>
      <c r="C693" s="37">
        <v>800283</v>
      </c>
      <c r="D693" s="43">
        <v>147.57</v>
      </c>
      <c r="E693" s="43"/>
      <c r="F693" s="10"/>
      <c r="G693" s="10"/>
      <c r="H693" s="10"/>
      <c r="I693" s="10"/>
    </row>
    <row r="694" spans="1:9" s="21" customFormat="1" x14ac:dyDescent="0.25">
      <c r="A694" s="35">
        <f>A693+1</f>
        <v>40828</v>
      </c>
      <c r="B694" s="36">
        <v>10.5</v>
      </c>
      <c r="C694" s="37">
        <v>586156</v>
      </c>
      <c r="D694" s="43">
        <v>147.34</v>
      </c>
      <c r="E694" s="43"/>
      <c r="F694" s="10"/>
      <c r="G694" s="10"/>
      <c r="H694" s="10"/>
      <c r="I694" s="10"/>
    </row>
    <row r="695" spans="1:9" s="21" customFormat="1" x14ac:dyDescent="0.25">
      <c r="A695" s="35">
        <f>A694+1</f>
        <v>40829</v>
      </c>
      <c r="B695" s="36">
        <v>10.5</v>
      </c>
      <c r="C695" s="37">
        <v>167701</v>
      </c>
      <c r="D695" s="43">
        <v>147.33000000000001</v>
      </c>
      <c r="E695" s="43"/>
      <c r="F695" s="10"/>
      <c r="G695" s="10"/>
      <c r="H695" s="10"/>
      <c r="I695" s="10"/>
    </row>
    <row r="696" spans="1:9" s="21" customFormat="1" x14ac:dyDescent="0.25">
      <c r="A696" s="35">
        <f>A695+1</f>
        <v>40830</v>
      </c>
      <c r="B696" s="36">
        <v>10.4</v>
      </c>
      <c r="C696" s="37">
        <v>795181</v>
      </c>
      <c r="D696" s="43">
        <v>146.91</v>
      </c>
      <c r="E696" s="43"/>
      <c r="F696" s="10"/>
      <c r="G696" s="10"/>
      <c r="H696" s="10"/>
      <c r="I696" s="10"/>
    </row>
    <row r="697" spans="1:9" s="21" customFormat="1" x14ac:dyDescent="0.25">
      <c r="A697" s="35">
        <f>A696+3</f>
        <v>40833</v>
      </c>
      <c r="B697" s="36">
        <v>9.5</v>
      </c>
      <c r="C697" s="37">
        <v>21588</v>
      </c>
      <c r="D697" s="43">
        <v>145.49</v>
      </c>
      <c r="E697" s="43"/>
      <c r="F697" s="10"/>
      <c r="G697" s="10"/>
      <c r="H697" s="10"/>
      <c r="I697" s="10"/>
    </row>
    <row r="698" spans="1:9" s="21" customFormat="1" x14ac:dyDescent="0.25">
      <c r="A698" s="35">
        <f>A697+1</f>
        <v>40834</v>
      </c>
      <c r="B698" s="36">
        <v>9.5</v>
      </c>
      <c r="C698" s="37">
        <v>139515</v>
      </c>
      <c r="D698" s="43">
        <v>144.53</v>
      </c>
      <c r="E698" s="43"/>
      <c r="F698" s="10"/>
      <c r="G698" s="10"/>
      <c r="H698" s="10"/>
      <c r="I698" s="10"/>
    </row>
    <row r="699" spans="1:9" s="21" customFormat="1" x14ac:dyDescent="0.25">
      <c r="A699" s="35">
        <f>A698+1</f>
        <v>40835</v>
      </c>
      <c r="B699" s="36">
        <v>9.5</v>
      </c>
      <c r="C699" s="37">
        <v>0</v>
      </c>
      <c r="D699" s="43">
        <v>144.34</v>
      </c>
      <c r="E699" s="43"/>
      <c r="F699" s="10"/>
      <c r="G699" s="10"/>
      <c r="H699" s="10"/>
      <c r="I699" s="10"/>
    </row>
    <row r="700" spans="1:9" s="21" customFormat="1" x14ac:dyDescent="0.25">
      <c r="A700" s="35">
        <f>A699+1</f>
        <v>40836</v>
      </c>
      <c r="B700" s="36">
        <v>8.6999999999999993</v>
      </c>
      <c r="C700" s="37">
        <v>4020</v>
      </c>
      <c r="D700" s="43">
        <v>143.43</v>
      </c>
      <c r="E700" s="43"/>
      <c r="F700" s="10"/>
      <c r="G700" s="10"/>
      <c r="H700" s="10"/>
      <c r="I700" s="10"/>
    </row>
    <row r="701" spans="1:9" s="21" customFormat="1" x14ac:dyDescent="0.25">
      <c r="A701" s="35">
        <f>A700+1</f>
        <v>40837</v>
      </c>
      <c r="B701" s="36">
        <v>9</v>
      </c>
      <c r="C701" s="37">
        <v>3185</v>
      </c>
      <c r="D701" s="43">
        <v>143.79</v>
      </c>
      <c r="E701" s="43"/>
      <c r="F701" s="10"/>
      <c r="G701" s="10"/>
      <c r="H701" s="10"/>
      <c r="I701" s="10"/>
    </row>
    <row r="702" spans="1:9" s="21" customFormat="1" x14ac:dyDescent="0.25">
      <c r="A702" s="35">
        <f>A701+3</f>
        <v>40840</v>
      </c>
      <c r="B702" s="36">
        <v>9</v>
      </c>
      <c r="C702" s="37">
        <v>11583</v>
      </c>
      <c r="D702" s="43">
        <v>143.80000000000001</v>
      </c>
      <c r="E702" s="43"/>
      <c r="F702" s="10"/>
      <c r="G702" s="10"/>
      <c r="H702" s="10"/>
      <c r="I702" s="10"/>
    </row>
    <row r="703" spans="1:9" s="21" customFormat="1" x14ac:dyDescent="0.25">
      <c r="A703" s="35">
        <f>A702+1</f>
        <v>40841</v>
      </c>
      <c r="B703" s="36">
        <v>9</v>
      </c>
      <c r="C703" s="37">
        <v>11613</v>
      </c>
      <c r="D703" s="43">
        <v>143.6</v>
      </c>
      <c r="E703" s="43"/>
      <c r="F703" s="10"/>
      <c r="G703" s="10"/>
      <c r="H703" s="10"/>
      <c r="I703" s="10"/>
    </row>
    <row r="704" spans="1:9" s="21" customFormat="1" x14ac:dyDescent="0.25">
      <c r="A704" s="35">
        <f>A703+1</f>
        <v>40842</v>
      </c>
      <c r="B704" s="36">
        <v>9</v>
      </c>
      <c r="C704" s="37">
        <v>0</v>
      </c>
      <c r="D704" s="43">
        <v>143.72999999999999</v>
      </c>
      <c r="E704" s="43"/>
      <c r="F704" s="10"/>
      <c r="G704" s="10"/>
      <c r="H704" s="10"/>
      <c r="I704" s="10"/>
    </row>
    <row r="705" spans="1:9" s="21" customFormat="1" x14ac:dyDescent="0.25">
      <c r="A705" s="35">
        <f>A704+1</f>
        <v>40843</v>
      </c>
      <c r="B705" s="36">
        <v>9</v>
      </c>
      <c r="C705" s="37">
        <v>64781</v>
      </c>
      <c r="D705" s="43">
        <v>142.88999999999999</v>
      </c>
      <c r="E705" s="43"/>
      <c r="F705" s="10"/>
      <c r="G705" s="10"/>
      <c r="H705" s="10"/>
      <c r="I705" s="10"/>
    </row>
    <row r="706" spans="1:9" s="21" customFormat="1" x14ac:dyDescent="0.25">
      <c r="A706" s="35">
        <f>A705+1</f>
        <v>40844</v>
      </c>
      <c r="B706" s="36">
        <v>9.9499999999999993</v>
      </c>
      <c r="C706" s="37">
        <v>617281</v>
      </c>
      <c r="D706" s="43">
        <v>143.9</v>
      </c>
      <c r="E706" s="43"/>
      <c r="F706" s="10"/>
      <c r="G706" s="10"/>
      <c r="H706" s="10"/>
      <c r="I706" s="10"/>
    </row>
    <row r="707" spans="1:9" s="21" customFormat="1" x14ac:dyDescent="0.25">
      <c r="A707" s="35">
        <f>A706+3</f>
        <v>40847</v>
      </c>
      <c r="B707" s="36">
        <v>9.5</v>
      </c>
      <c r="C707" s="37">
        <v>149998</v>
      </c>
      <c r="D707" s="43">
        <v>143.9</v>
      </c>
      <c r="E707" s="43"/>
      <c r="F707" s="10"/>
      <c r="G707" s="10"/>
      <c r="H707" s="10"/>
      <c r="I707" s="10"/>
    </row>
    <row r="708" spans="1:9" s="21" customFormat="1" x14ac:dyDescent="0.25">
      <c r="A708" s="35">
        <f>A707+1</f>
        <v>40848</v>
      </c>
      <c r="B708" s="36">
        <v>9.1</v>
      </c>
      <c r="C708" s="37">
        <v>125168</v>
      </c>
      <c r="D708" s="43">
        <v>143.56</v>
      </c>
      <c r="E708" s="43"/>
      <c r="F708" s="10"/>
      <c r="G708" s="10"/>
      <c r="H708" s="10"/>
      <c r="I708" s="10"/>
    </row>
    <row r="709" spans="1:9" s="21" customFormat="1" x14ac:dyDescent="0.25">
      <c r="A709" s="35">
        <f>A708+1</f>
        <v>40849</v>
      </c>
      <c r="B709" s="36">
        <v>9.17</v>
      </c>
      <c r="C709" s="37">
        <v>16000</v>
      </c>
      <c r="D709" s="43">
        <v>144.13999999999999</v>
      </c>
      <c r="E709" s="43"/>
      <c r="F709" s="10"/>
      <c r="G709" s="10"/>
      <c r="H709" s="10"/>
      <c r="I709" s="10"/>
    </row>
    <row r="710" spans="1:9" s="21" customFormat="1" x14ac:dyDescent="0.25">
      <c r="A710" s="35">
        <f>A709+1</f>
        <v>40850</v>
      </c>
      <c r="B710" s="36">
        <v>9.1999999999999993</v>
      </c>
      <c r="C710" s="37">
        <v>20298</v>
      </c>
      <c r="D710" s="43">
        <v>143.93</v>
      </c>
      <c r="E710" s="43"/>
      <c r="F710" s="10"/>
      <c r="G710" s="10"/>
      <c r="H710" s="10"/>
      <c r="I710" s="10"/>
    </row>
    <row r="711" spans="1:9" s="21" customFormat="1" x14ac:dyDescent="0.25">
      <c r="A711" s="35">
        <f>A710+1</f>
        <v>40851</v>
      </c>
      <c r="B711" s="36">
        <v>9.5</v>
      </c>
      <c r="C711" s="37">
        <v>136496</v>
      </c>
      <c r="D711" s="43">
        <v>144.74</v>
      </c>
      <c r="E711" s="43"/>
      <c r="F711" s="10"/>
      <c r="G711" s="10"/>
      <c r="H711" s="10"/>
      <c r="I711" s="10"/>
    </row>
    <row r="712" spans="1:9" s="21" customFormat="1" x14ac:dyDescent="0.25">
      <c r="A712" s="35">
        <f>A711+3</f>
        <v>40854</v>
      </c>
      <c r="B712" s="36">
        <v>9.3000000000000007</v>
      </c>
      <c r="C712" s="37">
        <v>18840</v>
      </c>
      <c r="D712" s="43">
        <v>145</v>
      </c>
      <c r="E712" s="43"/>
      <c r="F712" s="10"/>
      <c r="G712" s="10"/>
      <c r="H712" s="10"/>
      <c r="I712" s="10"/>
    </row>
    <row r="713" spans="1:9" s="21" customFormat="1" x14ac:dyDescent="0.25">
      <c r="A713" s="35">
        <f>A712+1</f>
        <v>40855</v>
      </c>
      <c r="B713" s="36">
        <v>10</v>
      </c>
      <c r="C713" s="37">
        <v>2124048</v>
      </c>
      <c r="D713" s="43">
        <v>145.06</v>
      </c>
      <c r="E713" s="43"/>
      <c r="F713" s="10"/>
      <c r="G713" s="10"/>
      <c r="H713" s="10"/>
      <c r="I713" s="10"/>
    </row>
    <row r="714" spans="1:9" s="21" customFormat="1" x14ac:dyDescent="0.25">
      <c r="A714" s="35">
        <f>A713+1</f>
        <v>40856</v>
      </c>
      <c r="B714" s="36">
        <v>9.3000000000000007</v>
      </c>
      <c r="C714" s="37">
        <v>34800</v>
      </c>
      <c r="D714" s="43">
        <v>142.94</v>
      </c>
      <c r="E714" s="43"/>
      <c r="F714" s="10"/>
      <c r="G714" s="10"/>
      <c r="H714" s="10"/>
      <c r="I714" s="10"/>
    </row>
    <row r="715" spans="1:9" s="21" customFormat="1" x14ac:dyDescent="0.25">
      <c r="A715" s="35">
        <f>A714+1</f>
        <v>40857</v>
      </c>
      <c r="B715" s="36">
        <v>9.3000000000000007</v>
      </c>
      <c r="C715" s="37">
        <v>8400</v>
      </c>
      <c r="D715" s="43">
        <v>144.44999999999999</v>
      </c>
      <c r="E715" s="43"/>
      <c r="F715" s="10"/>
      <c r="G715" s="10"/>
      <c r="H715" s="10"/>
      <c r="I715" s="10"/>
    </row>
    <row r="716" spans="1:9" s="21" customFormat="1" x14ac:dyDescent="0.25">
      <c r="A716" s="35">
        <f>A715+1</f>
        <v>40858</v>
      </c>
      <c r="B716" s="36">
        <v>9.5</v>
      </c>
      <c r="C716" s="37">
        <v>16861</v>
      </c>
      <c r="D716" s="43">
        <v>145.05000000000001</v>
      </c>
      <c r="E716" s="43"/>
      <c r="F716" s="10"/>
      <c r="G716" s="10"/>
      <c r="H716" s="10"/>
      <c r="I716" s="10"/>
    </row>
    <row r="717" spans="1:9" s="21" customFormat="1" x14ac:dyDescent="0.25">
      <c r="A717" s="35">
        <f>A716+3</f>
        <v>40861</v>
      </c>
      <c r="B717" s="36">
        <v>10</v>
      </c>
      <c r="C717" s="37">
        <v>401120</v>
      </c>
      <c r="D717" s="43">
        <v>145.27000000000001</v>
      </c>
      <c r="E717" s="43"/>
      <c r="F717" s="10"/>
      <c r="G717" s="10"/>
      <c r="H717" s="10"/>
      <c r="I717" s="10"/>
    </row>
    <row r="718" spans="1:9" s="21" customFormat="1" x14ac:dyDescent="0.25">
      <c r="A718" s="35">
        <f>A717+1</f>
        <v>40862</v>
      </c>
      <c r="B718" s="36">
        <v>10.01</v>
      </c>
      <c r="C718" s="37">
        <v>244304</v>
      </c>
      <c r="D718" s="43">
        <v>145.22</v>
      </c>
      <c r="E718" s="43"/>
      <c r="F718" s="10"/>
      <c r="G718" s="10"/>
      <c r="H718" s="10"/>
      <c r="I718" s="10"/>
    </row>
    <row r="719" spans="1:9" s="21" customFormat="1" x14ac:dyDescent="0.25">
      <c r="A719" s="35">
        <f>A718+1</f>
        <v>40863</v>
      </c>
      <c r="B719" s="36">
        <v>10</v>
      </c>
      <c r="C719" s="37">
        <v>2928650</v>
      </c>
      <c r="D719" s="43">
        <v>143.12</v>
      </c>
      <c r="E719" s="43"/>
      <c r="F719" s="10"/>
      <c r="G719" s="10"/>
      <c r="H719" s="10"/>
      <c r="I719" s="10"/>
    </row>
    <row r="720" spans="1:9" s="21" customFormat="1" x14ac:dyDescent="0.25">
      <c r="A720" s="35">
        <f>A719+1</f>
        <v>40864</v>
      </c>
      <c r="B720" s="36">
        <v>9.5</v>
      </c>
      <c r="C720" s="37">
        <v>139345</v>
      </c>
      <c r="D720" s="43">
        <v>143.47999999999999</v>
      </c>
      <c r="E720" s="43"/>
      <c r="F720" s="10"/>
      <c r="G720" s="10"/>
      <c r="H720" s="10"/>
      <c r="I720" s="10"/>
    </row>
    <row r="721" spans="1:9" s="21" customFormat="1" x14ac:dyDescent="0.25">
      <c r="A721" s="35">
        <f>A720+1</f>
        <v>40865</v>
      </c>
      <c r="B721" s="36">
        <v>9.5</v>
      </c>
      <c r="C721" s="37">
        <v>466999</v>
      </c>
      <c r="D721" s="43">
        <v>143.66</v>
      </c>
      <c r="E721" s="43"/>
      <c r="F721" s="10"/>
      <c r="G721" s="10"/>
      <c r="H721" s="10"/>
      <c r="I721" s="10"/>
    </row>
    <row r="722" spans="1:9" s="21" customFormat="1" x14ac:dyDescent="0.25">
      <c r="A722" s="35">
        <f>A721+3</f>
        <v>40868</v>
      </c>
      <c r="B722" s="36">
        <v>9.5</v>
      </c>
      <c r="C722" s="37">
        <v>528000</v>
      </c>
      <c r="D722" s="43">
        <v>143.53</v>
      </c>
      <c r="E722" s="43"/>
      <c r="F722" s="10"/>
      <c r="G722" s="10"/>
      <c r="H722" s="10"/>
      <c r="I722" s="10"/>
    </row>
    <row r="723" spans="1:9" s="21" customFormat="1" x14ac:dyDescent="0.25">
      <c r="A723" s="35">
        <f>A722+1</f>
        <v>40869</v>
      </c>
      <c r="B723" s="36">
        <v>9.3000000000000007</v>
      </c>
      <c r="C723" s="37">
        <v>500798</v>
      </c>
      <c r="D723" s="43">
        <v>142.68</v>
      </c>
      <c r="E723" s="43"/>
      <c r="F723" s="10"/>
      <c r="G723" s="10"/>
      <c r="H723" s="10"/>
      <c r="I723" s="10"/>
    </row>
    <row r="724" spans="1:9" s="21" customFormat="1" x14ac:dyDescent="0.25">
      <c r="A724" s="35">
        <f>A723+1</f>
        <v>40870</v>
      </c>
      <c r="B724" s="36">
        <v>9.1999999999999993</v>
      </c>
      <c r="C724" s="37">
        <v>10700</v>
      </c>
      <c r="D724" s="43">
        <v>143.58000000000001</v>
      </c>
      <c r="E724" s="43"/>
      <c r="F724" s="10"/>
      <c r="G724" s="10"/>
      <c r="H724" s="10"/>
      <c r="I724" s="10"/>
    </row>
    <row r="725" spans="1:9" s="21" customFormat="1" x14ac:dyDescent="0.25">
      <c r="A725" s="35">
        <f>A724+1</f>
        <v>40871</v>
      </c>
      <c r="B725" s="36">
        <v>9.4</v>
      </c>
      <c r="C725" s="37">
        <v>600</v>
      </c>
      <c r="D725" s="43">
        <v>143.94</v>
      </c>
      <c r="E725" s="43"/>
      <c r="F725" s="10"/>
      <c r="G725" s="10"/>
      <c r="H725" s="10"/>
      <c r="I725" s="10"/>
    </row>
    <row r="726" spans="1:9" s="21" customFormat="1" x14ac:dyDescent="0.25">
      <c r="A726" s="35">
        <f>A725+1</f>
        <v>40872</v>
      </c>
      <c r="B726" s="36">
        <v>10</v>
      </c>
      <c r="C726" s="37">
        <v>1095791</v>
      </c>
      <c r="D726" s="43">
        <v>143.99</v>
      </c>
      <c r="E726" s="43"/>
      <c r="F726" s="10"/>
      <c r="G726" s="10"/>
      <c r="H726" s="10"/>
      <c r="I726" s="10"/>
    </row>
    <row r="727" spans="1:9" s="21" customFormat="1" x14ac:dyDescent="0.25">
      <c r="A727" s="35">
        <f>A726+3</f>
        <v>40875</v>
      </c>
      <c r="B727" s="36">
        <v>10</v>
      </c>
      <c r="C727" s="37">
        <v>0</v>
      </c>
      <c r="D727" s="43">
        <v>143.75</v>
      </c>
      <c r="E727" s="43"/>
      <c r="F727" s="10"/>
      <c r="G727" s="10"/>
      <c r="H727" s="10"/>
      <c r="I727" s="10"/>
    </row>
    <row r="728" spans="1:9" s="21" customFormat="1" x14ac:dyDescent="0.25">
      <c r="A728" s="35">
        <f>A727+1</f>
        <v>40876</v>
      </c>
      <c r="B728" s="36">
        <v>10</v>
      </c>
      <c r="C728" s="37">
        <v>0</v>
      </c>
      <c r="D728" s="43">
        <v>144.25</v>
      </c>
      <c r="E728" s="43"/>
      <c r="F728" s="10"/>
      <c r="G728" s="10"/>
      <c r="H728" s="10"/>
      <c r="I728" s="10"/>
    </row>
    <row r="729" spans="1:9" s="21" customFormat="1" x14ac:dyDescent="0.25">
      <c r="A729" s="35">
        <f>A728+1</f>
        <v>40877</v>
      </c>
      <c r="B729" s="36">
        <v>10.01</v>
      </c>
      <c r="C729" s="37">
        <v>178555</v>
      </c>
      <c r="D729" s="43">
        <v>144.97999999999999</v>
      </c>
      <c r="E729" s="43"/>
      <c r="F729" s="10"/>
      <c r="G729" s="10"/>
      <c r="H729" s="10"/>
      <c r="I729" s="10"/>
    </row>
    <row r="730" spans="1:9" s="21" customFormat="1" x14ac:dyDescent="0.25">
      <c r="A730" s="35">
        <f>A729+1</f>
        <v>40878</v>
      </c>
      <c r="B730" s="36">
        <v>9.6999999999999993</v>
      </c>
      <c r="C730" s="37">
        <v>105357</v>
      </c>
      <c r="D730" s="43">
        <v>145.69</v>
      </c>
      <c r="E730" s="43"/>
      <c r="F730" s="10"/>
      <c r="G730" s="10"/>
      <c r="H730" s="10"/>
      <c r="I730" s="10"/>
    </row>
    <row r="731" spans="1:9" s="21" customFormat="1" x14ac:dyDescent="0.25">
      <c r="A731" s="35">
        <f>A730+1</f>
        <v>40879</v>
      </c>
      <c r="B731" s="36">
        <v>9.5</v>
      </c>
      <c r="C731" s="37">
        <v>600</v>
      </c>
      <c r="D731" s="43">
        <v>145.16</v>
      </c>
      <c r="E731" s="43"/>
      <c r="F731" s="10"/>
      <c r="G731" s="10"/>
      <c r="H731" s="10"/>
      <c r="I731" s="10"/>
    </row>
    <row r="732" spans="1:9" s="21" customFormat="1" x14ac:dyDescent="0.25">
      <c r="A732" s="35">
        <f>A731+3</f>
        <v>40882</v>
      </c>
      <c r="B732" s="36">
        <v>9.6999999999999993</v>
      </c>
      <c r="C732" s="37">
        <v>215396</v>
      </c>
      <c r="D732" s="43">
        <v>144.69</v>
      </c>
      <c r="E732" s="43"/>
      <c r="F732" s="10"/>
      <c r="G732" s="10"/>
      <c r="H732" s="10"/>
      <c r="I732" s="10"/>
    </row>
    <row r="733" spans="1:9" s="21" customFormat="1" x14ac:dyDescent="0.25">
      <c r="A733" s="35">
        <f>A732+1</f>
        <v>40883</v>
      </c>
      <c r="B733" s="36">
        <v>9.51</v>
      </c>
      <c r="C733" s="37">
        <v>9532799</v>
      </c>
      <c r="D733" s="43">
        <v>142.85</v>
      </c>
      <c r="E733" s="43"/>
      <c r="F733" s="10"/>
      <c r="G733" s="10"/>
      <c r="H733" s="10"/>
      <c r="I733" s="10"/>
    </row>
    <row r="734" spans="1:9" s="21" customFormat="1" x14ac:dyDescent="0.25">
      <c r="A734" s="35">
        <f>A733+1</f>
        <v>40884</v>
      </c>
      <c r="B734" s="36">
        <v>9.6999999999999993</v>
      </c>
      <c r="C734" s="37">
        <v>13209</v>
      </c>
      <c r="D734" s="43">
        <v>142.85</v>
      </c>
      <c r="E734" s="43"/>
      <c r="F734" s="10"/>
      <c r="G734" s="10"/>
      <c r="H734" s="10"/>
      <c r="I734" s="10"/>
    </row>
    <row r="735" spans="1:9" s="21" customFormat="1" x14ac:dyDescent="0.25">
      <c r="A735" s="35">
        <f>A734+1</f>
        <v>40885</v>
      </c>
      <c r="B735" s="36">
        <v>9.5</v>
      </c>
      <c r="C735" s="37">
        <v>301138</v>
      </c>
      <c r="D735" s="43">
        <v>142.56</v>
      </c>
      <c r="E735" s="43"/>
      <c r="F735" s="10"/>
      <c r="G735" s="10"/>
      <c r="H735" s="10"/>
      <c r="I735" s="10"/>
    </row>
    <row r="736" spans="1:9" s="21" customFormat="1" x14ac:dyDescent="0.25">
      <c r="A736" s="35">
        <f>A735+1</f>
        <v>40886</v>
      </c>
      <c r="B736" s="36">
        <v>9.5</v>
      </c>
      <c r="C736" s="37">
        <v>4260</v>
      </c>
      <c r="D736" s="43">
        <v>142.41</v>
      </c>
      <c r="E736" s="43"/>
      <c r="F736" s="10"/>
      <c r="G736" s="10"/>
      <c r="H736" s="10"/>
      <c r="I736" s="10"/>
    </row>
    <row r="737" spans="1:9" s="21" customFormat="1" x14ac:dyDescent="0.25">
      <c r="A737" s="35">
        <f>A736+3</f>
        <v>40889</v>
      </c>
      <c r="B737" s="36">
        <v>9.5</v>
      </c>
      <c r="C737" s="37">
        <v>113100</v>
      </c>
      <c r="D737" s="43">
        <v>141.5</v>
      </c>
      <c r="E737" s="43"/>
      <c r="F737" s="10"/>
      <c r="G737" s="10"/>
      <c r="H737" s="10"/>
      <c r="I737" s="10"/>
    </row>
    <row r="738" spans="1:9" s="21" customFormat="1" x14ac:dyDescent="0.25">
      <c r="A738" s="35">
        <f>A737+1</f>
        <v>40890</v>
      </c>
      <c r="B738" s="36">
        <v>9.5</v>
      </c>
      <c r="C738" s="37">
        <v>1642200</v>
      </c>
      <c r="D738" s="43">
        <v>140.22</v>
      </c>
      <c r="E738" s="43"/>
      <c r="F738" s="10"/>
      <c r="G738" s="10"/>
      <c r="H738" s="10"/>
      <c r="I738" s="10"/>
    </row>
    <row r="739" spans="1:9" s="21" customFormat="1" x14ac:dyDescent="0.25">
      <c r="A739" s="35">
        <f>A738+1</f>
        <v>40891</v>
      </c>
      <c r="B739" s="36">
        <v>9.51</v>
      </c>
      <c r="C739" s="37">
        <v>905813</v>
      </c>
      <c r="D739" s="43">
        <v>139.66999999999999</v>
      </c>
      <c r="E739" s="43"/>
      <c r="F739" s="10"/>
      <c r="G739" s="10"/>
      <c r="H739" s="10"/>
      <c r="I739" s="10"/>
    </row>
    <row r="740" spans="1:9" s="21" customFormat="1" x14ac:dyDescent="0.25">
      <c r="A740" s="35">
        <f>A739+1</f>
        <v>40892</v>
      </c>
      <c r="B740" s="36">
        <v>9.51</v>
      </c>
      <c r="C740" s="37">
        <v>509700</v>
      </c>
      <c r="D740" s="43">
        <v>138.19999999999999</v>
      </c>
      <c r="E740" s="43"/>
      <c r="F740" s="10"/>
      <c r="G740" s="10"/>
      <c r="H740" s="10"/>
      <c r="I740" s="10"/>
    </row>
    <row r="741" spans="1:9" s="21" customFormat="1" x14ac:dyDescent="0.25">
      <c r="A741" s="35">
        <f>A740+1</f>
        <v>40893</v>
      </c>
      <c r="B741" s="36">
        <v>9.51</v>
      </c>
      <c r="C741" s="37">
        <v>430900</v>
      </c>
      <c r="D741" s="43">
        <v>138.30000000000001</v>
      </c>
      <c r="E741" s="43"/>
      <c r="F741" s="10"/>
      <c r="G741" s="10"/>
      <c r="H741" s="10"/>
      <c r="I741" s="10"/>
    </row>
    <row r="742" spans="1:9" s="21" customFormat="1" x14ac:dyDescent="0.25">
      <c r="A742" s="35">
        <f>A741+3</f>
        <v>40896</v>
      </c>
      <c r="B742" s="36">
        <v>9.5</v>
      </c>
      <c r="C742" s="37">
        <v>982998</v>
      </c>
      <c r="D742" s="43">
        <v>138.54</v>
      </c>
      <c r="E742" s="43"/>
      <c r="F742" s="10"/>
      <c r="G742" s="10"/>
      <c r="H742" s="10"/>
      <c r="I742" s="10"/>
    </row>
    <row r="743" spans="1:9" s="21" customFormat="1" x14ac:dyDescent="0.25">
      <c r="A743" s="35">
        <f>A742+1</f>
        <v>40897</v>
      </c>
      <c r="B743" s="36">
        <v>9.5</v>
      </c>
      <c r="C743" s="37">
        <v>600</v>
      </c>
      <c r="D743" s="43">
        <v>137.91999999999999</v>
      </c>
      <c r="E743" s="43"/>
      <c r="F743" s="10"/>
      <c r="G743" s="10"/>
      <c r="H743" s="10"/>
      <c r="I743" s="10"/>
    </row>
    <row r="744" spans="1:9" s="21" customFormat="1" x14ac:dyDescent="0.25">
      <c r="A744" s="35">
        <f>A743+1</f>
        <v>40898</v>
      </c>
      <c r="B744" s="36">
        <v>9.5</v>
      </c>
      <c r="C744" s="37">
        <v>0</v>
      </c>
      <c r="D744" s="43">
        <v>138.49</v>
      </c>
      <c r="E744" s="43"/>
      <c r="F744" s="10"/>
      <c r="G744" s="10"/>
      <c r="H744" s="10"/>
      <c r="I744" s="10"/>
    </row>
    <row r="745" spans="1:9" s="21" customFormat="1" x14ac:dyDescent="0.25">
      <c r="A745" s="35">
        <f>A744+1</f>
        <v>40899</v>
      </c>
      <c r="B745" s="36">
        <v>9.5</v>
      </c>
      <c r="C745" s="37">
        <v>0</v>
      </c>
      <c r="D745" s="43">
        <v>138.49</v>
      </c>
      <c r="E745" s="43" t="s">
        <v>205</v>
      </c>
      <c r="F745" s="10"/>
      <c r="G745" s="10"/>
      <c r="H745" s="10"/>
      <c r="I745" s="10"/>
    </row>
    <row r="746" spans="1:9" s="21" customFormat="1" x14ac:dyDescent="0.25">
      <c r="A746" s="35">
        <f>A745+1</f>
        <v>40900</v>
      </c>
      <c r="B746" s="36">
        <v>9.7100000000000009</v>
      </c>
      <c r="C746" s="37">
        <v>38818</v>
      </c>
      <c r="D746" s="43">
        <v>138.66</v>
      </c>
      <c r="E746" s="43"/>
      <c r="F746" s="10"/>
      <c r="G746" s="10"/>
      <c r="H746" s="10"/>
      <c r="I746" s="10"/>
    </row>
    <row r="747" spans="1:9" s="21" customFormat="1" x14ac:dyDescent="0.25">
      <c r="A747" s="35">
        <f>A746+3</f>
        <v>40903</v>
      </c>
      <c r="B747" s="36">
        <v>9.7100000000000009</v>
      </c>
      <c r="C747" s="37">
        <v>0</v>
      </c>
      <c r="D747" s="43">
        <v>138.66</v>
      </c>
      <c r="E747" s="43" t="s">
        <v>204</v>
      </c>
      <c r="F747" s="10"/>
      <c r="G747" s="10"/>
      <c r="H747" s="10"/>
      <c r="I747" s="10"/>
    </row>
    <row r="748" spans="1:9" s="21" customFormat="1" x14ac:dyDescent="0.25">
      <c r="A748" s="35">
        <f>A747+1</f>
        <v>40904</v>
      </c>
      <c r="B748" s="36">
        <v>9.7100000000000009</v>
      </c>
      <c r="C748" s="37">
        <v>0</v>
      </c>
      <c r="D748" s="43">
        <v>138.66</v>
      </c>
      <c r="E748" s="43" t="s">
        <v>204</v>
      </c>
      <c r="F748" s="10"/>
      <c r="G748" s="10"/>
      <c r="H748" s="10"/>
      <c r="I748" s="10"/>
    </row>
    <row r="749" spans="1:9" s="21" customFormat="1" x14ac:dyDescent="0.25">
      <c r="A749" s="35">
        <f>A748+1</f>
        <v>40905</v>
      </c>
      <c r="B749" s="36">
        <v>10</v>
      </c>
      <c r="C749" s="37">
        <v>1200</v>
      </c>
      <c r="D749" s="43">
        <v>140.44</v>
      </c>
      <c r="E749" s="43"/>
      <c r="F749" s="10"/>
      <c r="G749" s="10"/>
      <c r="H749" s="10"/>
      <c r="I749" s="10"/>
    </row>
    <row r="750" spans="1:9" s="21" customFormat="1" x14ac:dyDescent="0.25">
      <c r="A750" s="35">
        <f>A749+1</f>
        <v>40906</v>
      </c>
      <c r="B750" s="36">
        <v>10</v>
      </c>
      <c r="C750" s="37">
        <v>92113</v>
      </c>
      <c r="D750" s="43">
        <v>142.9</v>
      </c>
      <c r="E750" s="43"/>
      <c r="F750" s="10"/>
      <c r="G750" s="10"/>
      <c r="H750" s="10"/>
      <c r="I750" s="10"/>
    </row>
    <row r="751" spans="1:9" s="21" customFormat="1" x14ac:dyDescent="0.25">
      <c r="A751" s="35">
        <f>A750+1</f>
        <v>40907</v>
      </c>
      <c r="B751" s="36">
        <v>10</v>
      </c>
      <c r="C751" s="37">
        <v>94941</v>
      </c>
      <c r="D751" s="43">
        <v>145.86000000000001</v>
      </c>
      <c r="E751" s="43"/>
      <c r="F751" s="10"/>
      <c r="G751" s="10"/>
      <c r="H751" s="10"/>
      <c r="I751" s="10"/>
    </row>
    <row r="752" spans="1:9" s="21" customFormat="1" x14ac:dyDescent="0.25">
      <c r="A752" s="35">
        <f>A751+3</f>
        <v>40910</v>
      </c>
      <c r="B752" s="36">
        <v>10</v>
      </c>
      <c r="C752" s="37">
        <v>0</v>
      </c>
      <c r="D752" s="43">
        <v>145.86000000000001</v>
      </c>
      <c r="E752" s="43" t="s">
        <v>204</v>
      </c>
      <c r="F752" s="10"/>
      <c r="G752" s="10"/>
      <c r="H752" s="10"/>
      <c r="I752" s="10"/>
    </row>
    <row r="753" spans="1:9" s="21" customFormat="1" x14ac:dyDescent="0.25">
      <c r="A753" s="35">
        <f>A752+1</f>
        <v>40911</v>
      </c>
      <c r="B753" s="36">
        <v>10</v>
      </c>
      <c r="C753" s="37">
        <v>7075</v>
      </c>
      <c r="D753" s="43">
        <v>144.72</v>
      </c>
      <c r="E753" s="43"/>
      <c r="F753" s="10"/>
      <c r="G753" s="10"/>
      <c r="H753" s="10"/>
      <c r="I753" s="10"/>
    </row>
    <row r="754" spans="1:9" s="21" customFormat="1" x14ac:dyDescent="0.25">
      <c r="A754" s="35">
        <f>A753+1</f>
        <v>40912</v>
      </c>
      <c r="B754" s="36">
        <v>10</v>
      </c>
      <c r="C754" s="37">
        <v>11510</v>
      </c>
      <c r="D754" s="43">
        <v>143.08000000000001</v>
      </c>
      <c r="E754" s="43"/>
      <c r="F754" s="10"/>
      <c r="G754" s="10"/>
      <c r="H754" s="10"/>
      <c r="I754" s="10"/>
    </row>
    <row r="755" spans="1:9" s="21" customFormat="1" x14ac:dyDescent="0.25">
      <c r="A755" s="35">
        <f>A754+1</f>
        <v>40913</v>
      </c>
      <c r="B755" s="36">
        <v>9.5</v>
      </c>
      <c r="C755" s="37">
        <v>561103</v>
      </c>
      <c r="D755" s="43">
        <v>140.04</v>
      </c>
      <c r="E755" s="43"/>
      <c r="F755" s="10"/>
      <c r="G755" s="10"/>
      <c r="H755" s="10"/>
      <c r="I755" s="10"/>
    </row>
    <row r="756" spans="1:9" s="21" customFormat="1" x14ac:dyDescent="0.25">
      <c r="A756" s="35">
        <f>A755+1</f>
        <v>40914</v>
      </c>
      <c r="B756" s="36">
        <v>10</v>
      </c>
      <c r="C756" s="37">
        <v>224000</v>
      </c>
      <c r="D756" s="43">
        <v>139.9</v>
      </c>
      <c r="E756" s="43"/>
      <c r="F756" s="10"/>
      <c r="G756" s="10"/>
      <c r="H756" s="10"/>
      <c r="I756" s="10"/>
    </row>
    <row r="757" spans="1:9" s="21" customFormat="1" x14ac:dyDescent="0.25">
      <c r="A757" s="35">
        <f>A756+3</f>
        <v>40917</v>
      </c>
      <c r="B757" s="36">
        <v>10</v>
      </c>
      <c r="C757" s="37">
        <v>345492</v>
      </c>
      <c r="D757" s="43">
        <v>139.9</v>
      </c>
      <c r="E757" s="43"/>
      <c r="F757" s="10"/>
      <c r="G757" s="10"/>
      <c r="H757" s="10"/>
      <c r="I757" s="10"/>
    </row>
    <row r="758" spans="1:9" s="21" customFormat="1" x14ac:dyDescent="0.25">
      <c r="A758" s="35">
        <f>A757+1</f>
        <v>40918</v>
      </c>
      <c r="B758" s="36">
        <v>10</v>
      </c>
      <c r="C758" s="37">
        <v>67828</v>
      </c>
      <c r="D758" s="43">
        <v>139.76</v>
      </c>
      <c r="E758" s="43"/>
      <c r="F758" s="10"/>
      <c r="G758" s="10"/>
      <c r="H758" s="10"/>
      <c r="I758" s="10"/>
    </row>
    <row r="759" spans="1:9" s="21" customFormat="1" x14ac:dyDescent="0.25">
      <c r="A759" s="35">
        <f>A758+1</f>
        <v>40919</v>
      </c>
      <c r="B759" s="36">
        <v>10</v>
      </c>
      <c r="C759" s="37">
        <v>1341567</v>
      </c>
      <c r="D759" s="43">
        <v>140.18</v>
      </c>
      <c r="E759" s="43"/>
      <c r="F759" s="10"/>
      <c r="G759" s="10"/>
      <c r="H759" s="10"/>
      <c r="I759" s="10"/>
    </row>
    <row r="760" spans="1:9" s="21" customFormat="1" x14ac:dyDescent="0.25">
      <c r="A760" s="35">
        <f>A759+1</f>
        <v>40920</v>
      </c>
      <c r="B760" s="36">
        <v>10</v>
      </c>
      <c r="C760" s="37">
        <v>668814</v>
      </c>
      <c r="D760" s="43">
        <v>140.21</v>
      </c>
      <c r="E760" s="43"/>
      <c r="F760" s="10"/>
      <c r="G760" s="10"/>
      <c r="H760" s="10"/>
      <c r="I760" s="10"/>
    </row>
    <row r="761" spans="1:9" s="21" customFormat="1" x14ac:dyDescent="0.25">
      <c r="A761" s="35">
        <f>A760+1</f>
        <v>40921</v>
      </c>
      <c r="B761" s="36">
        <v>10</v>
      </c>
      <c r="C761" s="37">
        <v>17967</v>
      </c>
      <c r="D761" s="43">
        <v>140.43</v>
      </c>
      <c r="E761" s="43"/>
      <c r="F761" s="10"/>
      <c r="G761" s="10"/>
      <c r="H761" s="10"/>
      <c r="I761" s="10"/>
    </row>
    <row r="762" spans="1:9" s="21" customFormat="1" x14ac:dyDescent="0.25">
      <c r="A762" s="35">
        <f>A761+3</f>
        <v>40924</v>
      </c>
      <c r="B762" s="36">
        <v>10.050000000000001</v>
      </c>
      <c r="C762" s="37">
        <v>40000</v>
      </c>
      <c r="D762" s="43">
        <v>142.1</v>
      </c>
      <c r="E762" s="43"/>
      <c r="F762" s="10"/>
      <c r="G762" s="10"/>
      <c r="H762" s="10"/>
      <c r="I762" s="10"/>
    </row>
    <row r="763" spans="1:9" s="21" customFormat="1" x14ac:dyDescent="0.25">
      <c r="A763" s="35">
        <f>A762+1</f>
        <v>40925</v>
      </c>
      <c r="B763" s="36">
        <v>10</v>
      </c>
      <c r="C763" s="37">
        <v>4827</v>
      </c>
      <c r="D763" s="43">
        <v>144.08000000000001</v>
      </c>
      <c r="E763" s="43"/>
      <c r="F763" s="10"/>
      <c r="G763" s="10"/>
      <c r="H763" s="10"/>
      <c r="I763" s="10"/>
    </row>
    <row r="764" spans="1:9" s="21" customFormat="1" x14ac:dyDescent="0.25">
      <c r="A764" s="35">
        <f>A763+1</f>
        <v>40926</v>
      </c>
      <c r="B764" s="36">
        <v>10.01</v>
      </c>
      <c r="C764" s="37">
        <v>12716</v>
      </c>
      <c r="D764" s="43">
        <v>144.34</v>
      </c>
      <c r="E764" s="43"/>
      <c r="F764" s="10"/>
      <c r="G764" s="10"/>
      <c r="H764" s="10"/>
      <c r="I764" s="10"/>
    </row>
    <row r="765" spans="1:9" s="21" customFormat="1" x14ac:dyDescent="0.25">
      <c r="A765" s="35">
        <f>A764+1</f>
        <v>40927</v>
      </c>
      <c r="B765" s="36">
        <v>10</v>
      </c>
      <c r="C765" s="37">
        <v>413288</v>
      </c>
      <c r="D765" s="43">
        <v>143.27000000000001</v>
      </c>
      <c r="E765" s="43"/>
      <c r="F765" s="10"/>
      <c r="G765" s="10"/>
      <c r="H765" s="10"/>
      <c r="I765" s="10"/>
    </row>
    <row r="766" spans="1:9" s="21" customFormat="1" x14ac:dyDescent="0.25">
      <c r="A766" s="35">
        <f>A765+1</f>
        <v>40928</v>
      </c>
      <c r="B766" s="36">
        <v>10</v>
      </c>
      <c r="C766" s="37">
        <v>1483183</v>
      </c>
      <c r="D766" s="43">
        <v>141.36000000000001</v>
      </c>
      <c r="E766" s="43"/>
      <c r="F766" s="10"/>
      <c r="G766" s="10"/>
      <c r="H766" s="10"/>
      <c r="I766" s="10"/>
    </row>
    <row r="767" spans="1:9" s="21" customFormat="1" x14ac:dyDescent="0.25">
      <c r="A767" s="35">
        <f>A766+3</f>
        <v>40931</v>
      </c>
      <c r="B767" s="36">
        <v>10</v>
      </c>
      <c r="C767" s="37">
        <v>17053</v>
      </c>
      <c r="D767" s="43">
        <v>141.24</v>
      </c>
      <c r="E767" s="43"/>
      <c r="F767" s="10"/>
      <c r="G767" s="10"/>
      <c r="H767" s="10"/>
      <c r="I767" s="10"/>
    </row>
    <row r="768" spans="1:9" s="21" customFormat="1" x14ac:dyDescent="0.25">
      <c r="A768" s="35">
        <f>A767+1</f>
        <v>40932</v>
      </c>
      <c r="B768" s="36">
        <v>10</v>
      </c>
      <c r="C768" s="37">
        <v>63139</v>
      </c>
      <c r="D768" s="43">
        <v>140.47999999999999</v>
      </c>
      <c r="E768" s="43"/>
      <c r="F768" s="10"/>
      <c r="G768" s="10"/>
      <c r="H768" s="10"/>
      <c r="I768" s="10"/>
    </row>
    <row r="769" spans="1:9" s="21" customFormat="1" x14ac:dyDescent="0.25">
      <c r="A769" s="35">
        <f>A768+1</f>
        <v>40933</v>
      </c>
      <c r="B769" s="36">
        <v>10</v>
      </c>
      <c r="C769" s="37">
        <v>99402</v>
      </c>
      <c r="D769" s="43">
        <v>138.96</v>
      </c>
      <c r="E769" s="43"/>
      <c r="F769" s="10"/>
      <c r="G769" s="10"/>
      <c r="H769" s="10"/>
      <c r="I769" s="10"/>
    </row>
    <row r="770" spans="1:9" s="21" customFormat="1" x14ac:dyDescent="0.25">
      <c r="A770" s="35">
        <f>A769+1</f>
        <v>40934</v>
      </c>
      <c r="B770" s="36">
        <v>10</v>
      </c>
      <c r="C770" s="37">
        <v>115144</v>
      </c>
      <c r="D770" s="43">
        <v>137.79</v>
      </c>
      <c r="E770" s="43"/>
      <c r="F770" s="10"/>
      <c r="G770" s="10"/>
      <c r="H770" s="10"/>
      <c r="I770" s="10"/>
    </row>
    <row r="771" spans="1:9" s="21" customFormat="1" x14ac:dyDescent="0.25">
      <c r="A771" s="35">
        <f>A770+1</f>
        <v>40935</v>
      </c>
      <c r="B771" s="36">
        <v>10</v>
      </c>
      <c r="C771" s="37">
        <v>18025</v>
      </c>
      <c r="D771" s="43">
        <v>137.22</v>
      </c>
      <c r="E771" s="43"/>
      <c r="F771" s="10"/>
      <c r="G771" s="10"/>
      <c r="H771" s="10"/>
      <c r="I771" s="10"/>
    </row>
    <row r="772" spans="1:9" s="21" customFormat="1" x14ac:dyDescent="0.25">
      <c r="A772" s="35">
        <f>A771+3</f>
        <v>40938</v>
      </c>
      <c r="B772" s="36">
        <v>10.01</v>
      </c>
      <c r="C772" s="37">
        <v>307254</v>
      </c>
      <c r="D772" s="43">
        <v>137.63999999999999</v>
      </c>
      <c r="E772" s="43"/>
      <c r="F772" s="10"/>
      <c r="G772" s="10"/>
      <c r="H772" s="10"/>
      <c r="I772" s="10"/>
    </row>
    <row r="773" spans="1:9" s="21" customFormat="1" x14ac:dyDescent="0.25">
      <c r="A773" s="35">
        <f>A772+1</f>
        <v>40939</v>
      </c>
      <c r="B773" s="36">
        <v>10.01</v>
      </c>
      <c r="C773" s="37">
        <v>100000</v>
      </c>
      <c r="D773" s="43">
        <v>138.52000000000001</v>
      </c>
      <c r="E773" s="43"/>
      <c r="F773" s="10"/>
      <c r="G773" s="10"/>
      <c r="H773" s="10"/>
      <c r="I773" s="10"/>
    </row>
    <row r="774" spans="1:9" s="21" customFormat="1" x14ac:dyDescent="0.25">
      <c r="A774" s="35">
        <v>40940</v>
      </c>
      <c r="B774" s="36">
        <v>10.1</v>
      </c>
      <c r="C774" s="37">
        <v>213126</v>
      </c>
      <c r="D774" s="43">
        <v>138.6</v>
      </c>
      <c r="E774" s="43"/>
      <c r="F774" s="10"/>
      <c r="G774" s="10"/>
      <c r="H774" s="10"/>
      <c r="I774" s="10"/>
    </row>
    <row r="775" spans="1:9" s="21" customFormat="1" x14ac:dyDescent="0.25">
      <c r="A775" s="35">
        <v>40941</v>
      </c>
      <c r="B775" s="36">
        <v>10.1</v>
      </c>
      <c r="C775" s="37">
        <v>166088</v>
      </c>
      <c r="D775" s="43">
        <v>139.53</v>
      </c>
      <c r="E775" s="43"/>
      <c r="F775" s="10"/>
      <c r="G775" s="10"/>
      <c r="H775" s="10"/>
      <c r="I775" s="10"/>
    </row>
    <row r="776" spans="1:9" s="21" customFormat="1" x14ac:dyDescent="0.25">
      <c r="A776" s="35">
        <v>40942</v>
      </c>
      <c r="B776" s="36">
        <v>10.1</v>
      </c>
      <c r="C776" s="37">
        <v>778800</v>
      </c>
      <c r="D776" s="43">
        <v>139.71</v>
      </c>
      <c r="E776" s="43"/>
      <c r="F776" s="10"/>
      <c r="G776" s="10"/>
      <c r="H776" s="10"/>
      <c r="I776" s="10"/>
    </row>
    <row r="777" spans="1:9" s="21" customFormat="1" x14ac:dyDescent="0.25">
      <c r="A777" s="35">
        <v>40945</v>
      </c>
      <c r="B777" s="36">
        <v>10.1</v>
      </c>
      <c r="C777" s="37">
        <v>0</v>
      </c>
      <c r="D777" s="43">
        <v>140.24</v>
      </c>
      <c r="E777" s="43"/>
      <c r="F777" s="10"/>
      <c r="G777" s="10"/>
      <c r="H777" s="10"/>
      <c r="I777" s="10"/>
    </row>
    <row r="778" spans="1:9" s="21" customFormat="1" x14ac:dyDescent="0.25">
      <c r="A778" s="35">
        <v>40946</v>
      </c>
      <c r="B778" s="36">
        <v>10.210000000000001</v>
      </c>
      <c r="C778" s="37">
        <v>499392</v>
      </c>
      <c r="D778" s="43">
        <v>140.44</v>
      </c>
      <c r="E778" s="43"/>
      <c r="F778" s="10"/>
      <c r="G778" s="10"/>
      <c r="H778" s="10"/>
      <c r="I778" s="10"/>
    </row>
    <row r="779" spans="1:9" s="21" customFormat="1" x14ac:dyDescent="0.25">
      <c r="A779" s="35">
        <v>40947</v>
      </c>
      <c r="B779" s="36">
        <v>10.210000000000001</v>
      </c>
      <c r="C779" s="37">
        <v>22897</v>
      </c>
      <c r="D779" s="43">
        <v>141.91999999999999</v>
      </c>
      <c r="E779" s="43"/>
      <c r="F779" s="10"/>
      <c r="G779" s="10"/>
      <c r="H779" s="10"/>
      <c r="I779" s="10"/>
    </row>
    <row r="780" spans="1:9" s="21" customFormat="1" x14ac:dyDescent="0.25">
      <c r="A780" s="35">
        <v>40948</v>
      </c>
      <c r="B780" s="36">
        <v>10.4</v>
      </c>
      <c r="C780" s="37">
        <v>562554</v>
      </c>
      <c r="D780" s="43">
        <v>141.99</v>
      </c>
      <c r="E780" s="43"/>
      <c r="F780" s="10"/>
      <c r="G780" s="10"/>
      <c r="H780" s="10"/>
      <c r="I780" s="10"/>
    </row>
    <row r="781" spans="1:9" s="21" customFormat="1" x14ac:dyDescent="0.25">
      <c r="A781" s="35">
        <v>40949</v>
      </c>
      <c r="B781" s="36">
        <v>10.4</v>
      </c>
      <c r="C781" s="37">
        <v>0</v>
      </c>
      <c r="D781" s="43">
        <v>143.16999999999999</v>
      </c>
      <c r="E781" s="43"/>
      <c r="F781" s="10"/>
      <c r="G781" s="10"/>
      <c r="H781" s="10"/>
      <c r="I781" s="10"/>
    </row>
    <row r="782" spans="1:9" s="21" customFormat="1" x14ac:dyDescent="0.25">
      <c r="A782" s="35">
        <v>40952</v>
      </c>
      <c r="B782" s="36">
        <v>10.4</v>
      </c>
      <c r="C782" s="37">
        <v>0</v>
      </c>
      <c r="D782" s="43">
        <v>143.46</v>
      </c>
      <c r="E782" s="43"/>
      <c r="F782" s="10"/>
      <c r="G782" s="10"/>
      <c r="H782" s="10"/>
      <c r="I782" s="10"/>
    </row>
    <row r="783" spans="1:9" s="21" customFormat="1" x14ac:dyDescent="0.25">
      <c r="A783" s="35">
        <v>40953</v>
      </c>
      <c r="B783" s="36">
        <v>10.4</v>
      </c>
      <c r="C783" s="37">
        <v>0</v>
      </c>
      <c r="D783" s="43">
        <v>144.59</v>
      </c>
      <c r="E783" s="43"/>
      <c r="F783" s="10"/>
      <c r="G783" s="10"/>
      <c r="H783" s="10"/>
      <c r="I783" s="10"/>
    </row>
    <row r="784" spans="1:9" s="21" customFormat="1" x14ac:dyDescent="0.25">
      <c r="A784" s="35">
        <v>40954</v>
      </c>
      <c r="B784" s="36">
        <v>10.4</v>
      </c>
      <c r="C784" s="37">
        <v>24416</v>
      </c>
      <c r="D784" s="43">
        <v>145.27000000000001</v>
      </c>
      <c r="E784" s="43"/>
      <c r="F784" s="10"/>
      <c r="G784" s="10"/>
      <c r="H784" s="10"/>
      <c r="I784" s="10"/>
    </row>
    <row r="785" spans="1:9" s="21" customFormat="1" x14ac:dyDescent="0.25">
      <c r="A785" s="35">
        <v>40955</v>
      </c>
      <c r="B785" s="36">
        <v>10.71</v>
      </c>
      <c r="C785" s="37">
        <v>46000</v>
      </c>
      <c r="D785" s="43">
        <v>146.77000000000001</v>
      </c>
      <c r="E785" s="43"/>
      <c r="F785" s="10"/>
      <c r="G785" s="10"/>
      <c r="H785" s="10"/>
      <c r="I785" s="10"/>
    </row>
    <row r="786" spans="1:9" s="21" customFormat="1" x14ac:dyDescent="0.25">
      <c r="A786" s="35">
        <v>40956</v>
      </c>
      <c r="B786" s="36">
        <v>11</v>
      </c>
      <c r="C786" s="37">
        <v>444000</v>
      </c>
      <c r="D786" s="43">
        <v>147.25</v>
      </c>
      <c r="E786" s="43"/>
      <c r="F786" s="10"/>
      <c r="G786" s="10"/>
      <c r="H786" s="10"/>
      <c r="I786" s="10"/>
    </row>
    <row r="787" spans="1:9" s="21" customFormat="1" x14ac:dyDescent="0.25">
      <c r="A787" s="35">
        <v>40959</v>
      </c>
      <c r="B787" s="36">
        <v>11.03</v>
      </c>
      <c r="C787" s="37">
        <v>135000</v>
      </c>
      <c r="D787" s="43">
        <v>147.12</v>
      </c>
      <c r="E787" s="43"/>
      <c r="F787" s="10"/>
      <c r="G787" s="10"/>
      <c r="H787" s="10"/>
      <c r="I787" s="10"/>
    </row>
    <row r="788" spans="1:9" s="21" customFormat="1" x14ac:dyDescent="0.25">
      <c r="A788" s="35">
        <v>40960</v>
      </c>
      <c r="B788" s="36">
        <v>11.03</v>
      </c>
      <c r="C788" s="37">
        <v>247340</v>
      </c>
      <c r="D788" s="43">
        <v>147.6</v>
      </c>
      <c r="E788" s="43"/>
      <c r="F788" s="10"/>
      <c r="G788" s="10"/>
      <c r="H788" s="10"/>
      <c r="I788" s="10"/>
    </row>
    <row r="789" spans="1:9" s="21" customFormat="1" x14ac:dyDescent="0.25">
      <c r="A789" s="35">
        <v>40961</v>
      </c>
      <c r="B789" s="36">
        <v>11.1</v>
      </c>
      <c r="C789" s="37">
        <v>37216</v>
      </c>
      <c r="D789" s="43">
        <v>148.12</v>
      </c>
      <c r="E789" s="43"/>
      <c r="F789" s="10"/>
      <c r="G789" s="10"/>
      <c r="H789" s="10"/>
      <c r="I789" s="10"/>
    </row>
    <row r="790" spans="1:9" s="21" customFormat="1" x14ac:dyDescent="0.25">
      <c r="A790" s="35">
        <v>40962</v>
      </c>
      <c r="B790" s="36">
        <v>11.5</v>
      </c>
      <c r="C790" s="37">
        <v>470704</v>
      </c>
      <c r="D790" s="43">
        <v>148.34</v>
      </c>
      <c r="E790" s="43"/>
      <c r="F790" s="10"/>
      <c r="G790" s="10"/>
      <c r="H790" s="10"/>
      <c r="I790" s="10"/>
    </row>
    <row r="791" spans="1:9" s="21" customFormat="1" x14ac:dyDescent="0.25">
      <c r="A791" s="35">
        <v>40963</v>
      </c>
      <c r="B791" s="36">
        <v>11.5</v>
      </c>
      <c r="C791" s="37">
        <v>26272</v>
      </c>
      <c r="D791" s="43">
        <v>146.93</v>
      </c>
      <c r="E791" s="43"/>
      <c r="F791" s="10"/>
      <c r="G791" s="10"/>
      <c r="H791" s="10"/>
      <c r="I791" s="10"/>
    </row>
    <row r="792" spans="1:9" s="21" customFormat="1" x14ac:dyDescent="0.25">
      <c r="A792" s="35">
        <v>40966</v>
      </c>
      <c r="B792" s="36">
        <v>11.5</v>
      </c>
      <c r="C792" s="37">
        <v>23411</v>
      </c>
      <c r="D792" s="43">
        <v>147.38</v>
      </c>
      <c r="E792" s="43"/>
      <c r="F792" s="10"/>
      <c r="G792" s="10"/>
      <c r="H792" s="10"/>
      <c r="I792" s="10"/>
    </row>
    <row r="793" spans="1:9" s="21" customFormat="1" x14ac:dyDescent="0.25">
      <c r="A793" s="35">
        <v>40967</v>
      </c>
      <c r="B793" s="36">
        <v>11.3</v>
      </c>
      <c r="C793" s="37">
        <v>177140</v>
      </c>
      <c r="D793" s="43">
        <v>147.03</v>
      </c>
      <c r="E793" s="43"/>
      <c r="F793" s="10"/>
      <c r="G793" s="10"/>
      <c r="H793" s="10"/>
      <c r="I793" s="10"/>
    </row>
    <row r="794" spans="1:9" s="21" customFormat="1" x14ac:dyDescent="0.25">
      <c r="A794" s="35">
        <v>40968</v>
      </c>
      <c r="B794" s="36">
        <v>11.5</v>
      </c>
      <c r="C794" s="37">
        <v>134941</v>
      </c>
      <c r="D794" s="43">
        <v>146.03</v>
      </c>
      <c r="E794" s="43"/>
      <c r="F794" s="10"/>
      <c r="G794" s="10"/>
      <c r="H794" s="10"/>
      <c r="I794" s="10"/>
    </row>
    <row r="795" spans="1:9" s="21" customFormat="1" x14ac:dyDescent="0.25">
      <c r="A795" s="35">
        <v>40969</v>
      </c>
      <c r="B795" s="36">
        <v>11</v>
      </c>
      <c r="C795" s="37">
        <v>18749</v>
      </c>
      <c r="D795" s="43">
        <v>144.59</v>
      </c>
      <c r="E795" s="43"/>
      <c r="F795" s="10"/>
      <c r="G795" s="10"/>
      <c r="H795" s="10"/>
      <c r="I795" s="10"/>
    </row>
    <row r="796" spans="1:9" s="21" customFormat="1" x14ac:dyDescent="0.25">
      <c r="A796" s="35">
        <v>40970</v>
      </c>
      <c r="B796" s="36">
        <v>11.5</v>
      </c>
      <c r="C796" s="37">
        <v>180000</v>
      </c>
      <c r="D796" s="43">
        <v>144.37</v>
      </c>
      <c r="E796" s="43"/>
      <c r="F796" s="10"/>
      <c r="G796" s="10"/>
      <c r="H796" s="10"/>
      <c r="I796" s="10"/>
    </row>
    <row r="797" spans="1:9" s="21" customFormat="1" x14ac:dyDescent="0.25">
      <c r="A797" s="35">
        <v>40973</v>
      </c>
      <c r="B797" s="36">
        <v>11.5</v>
      </c>
      <c r="C797" s="37">
        <v>3816</v>
      </c>
      <c r="D797" s="43">
        <v>143.79</v>
      </c>
      <c r="E797" s="43"/>
      <c r="F797" s="10"/>
      <c r="G797" s="10"/>
      <c r="H797" s="10"/>
      <c r="I797" s="10"/>
    </row>
    <row r="798" spans="1:9" s="21" customFormat="1" x14ac:dyDescent="0.25">
      <c r="A798" s="35">
        <v>40974</v>
      </c>
      <c r="B798" s="36">
        <v>11.5</v>
      </c>
      <c r="C798" s="37">
        <v>42615</v>
      </c>
      <c r="D798" s="43">
        <v>143.19</v>
      </c>
      <c r="E798" s="43"/>
      <c r="F798" s="10"/>
      <c r="G798" s="10"/>
      <c r="H798" s="10"/>
      <c r="I798" s="10"/>
    </row>
    <row r="799" spans="1:9" s="21" customFormat="1" x14ac:dyDescent="0.25">
      <c r="A799" s="35">
        <v>40975</v>
      </c>
      <c r="B799" s="36">
        <v>11.5</v>
      </c>
      <c r="C799" s="37">
        <v>748459</v>
      </c>
      <c r="D799" s="43">
        <v>142.91999999999999</v>
      </c>
      <c r="E799" s="43"/>
      <c r="F799" s="10"/>
      <c r="G799" s="10"/>
      <c r="H799" s="10"/>
      <c r="I799" s="10"/>
    </row>
    <row r="800" spans="1:9" s="21" customFormat="1" x14ac:dyDescent="0.25">
      <c r="A800" s="35">
        <v>40976</v>
      </c>
      <c r="B800" s="36">
        <v>11.5</v>
      </c>
      <c r="C800" s="37">
        <v>0</v>
      </c>
      <c r="D800" s="43">
        <v>142.72</v>
      </c>
      <c r="E800" s="43"/>
      <c r="F800" s="10"/>
      <c r="G800" s="10"/>
      <c r="H800" s="10"/>
      <c r="I800" s="10"/>
    </row>
    <row r="801" spans="1:9" s="21" customFormat="1" x14ac:dyDescent="0.25">
      <c r="A801" s="35">
        <v>40977</v>
      </c>
      <c r="B801" s="36">
        <v>11.5</v>
      </c>
      <c r="C801" s="37">
        <v>0</v>
      </c>
      <c r="D801" s="43">
        <v>142.57</v>
      </c>
      <c r="E801" s="43"/>
      <c r="F801" s="10"/>
      <c r="G801" s="10"/>
      <c r="H801" s="10"/>
      <c r="I801" s="10"/>
    </row>
    <row r="802" spans="1:9" s="21" customFormat="1" x14ac:dyDescent="0.25">
      <c r="A802" s="35">
        <v>40980</v>
      </c>
      <c r="B802" s="36">
        <v>11</v>
      </c>
      <c r="C802" s="37">
        <v>124954</v>
      </c>
      <c r="D802" s="43">
        <v>141.97999999999999</v>
      </c>
      <c r="E802" s="43"/>
      <c r="F802" s="10"/>
      <c r="G802" s="10"/>
      <c r="H802" s="10"/>
      <c r="I802" s="10"/>
    </row>
    <row r="803" spans="1:9" s="21" customFormat="1" x14ac:dyDescent="0.25">
      <c r="A803" s="35">
        <v>40981</v>
      </c>
      <c r="B803" s="36">
        <v>11</v>
      </c>
      <c r="C803" s="37">
        <v>27090</v>
      </c>
      <c r="D803" s="43">
        <v>141.37</v>
      </c>
      <c r="E803" s="43"/>
      <c r="F803" s="10"/>
      <c r="G803" s="10"/>
      <c r="H803" s="10"/>
      <c r="I803" s="10"/>
    </row>
    <row r="804" spans="1:9" s="21" customFormat="1" x14ac:dyDescent="0.25">
      <c r="A804" s="35">
        <v>40982</v>
      </c>
      <c r="B804" s="36">
        <v>11</v>
      </c>
      <c r="C804" s="37">
        <v>268705</v>
      </c>
      <c r="D804" s="43">
        <v>140.47</v>
      </c>
      <c r="E804" s="43"/>
      <c r="F804" s="10"/>
      <c r="G804" s="10"/>
      <c r="H804" s="10"/>
      <c r="I804" s="10"/>
    </row>
    <row r="805" spans="1:9" s="21" customFormat="1" x14ac:dyDescent="0.25">
      <c r="A805" s="35">
        <v>40983</v>
      </c>
      <c r="B805" s="36">
        <v>10.9</v>
      </c>
      <c r="C805" s="37">
        <v>516350</v>
      </c>
      <c r="D805" s="43">
        <v>138.88999999999999</v>
      </c>
      <c r="E805" s="43"/>
      <c r="F805" s="10"/>
      <c r="G805" s="10"/>
      <c r="H805" s="10"/>
      <c r="I805" s="10"/>
    </row>
    <row r="806" spans="1:9" s="21" customFormat="1" x14ac:dyDescent="0.25">
      <c r="A806" s="35">
        <v>40984</v>
      </c>
      <c r="B806" s="36">
        <v>10.5</v>
      </c>
      <c r="C806" s="37">
        <v>17429</v>
      </c>
      <c r="D806" s="43">
        <v>138.66999999999999</v>
      </c>
      <c r="E806" s="43"/>
      <c r="F806" s="10"/>
      <c r="G806" s="10"/>
      <c r="H806" s="10"/>
      <c r="I806" s="10"/>
    </row>
    <row r="807" spans="1:9" s="21" customFormat="1" x14ac:dyDescent="0.25">
      <c r="A807" s="35">
        <v>40987</v>
      </c>
      <c r="B807" s="36">
        <v>10.5</v>
      </c>
      <c r="C807" s="37">
        <v>1200</v>
      </c>
      <c r="D807" s="43">
        <v>138.61000000000001</v>
      </c>
      <c r="E807" s="43"/>
      <c r="F807" s="10"/>
      <c r="G807" s="10"/>
      <c r="H807" s="10"/>
      <c r="I807" s="10"/>
    </row>
    <row r="808" spans="1:9" s="21" customFormat="1" x14ac:dyDescent="0.25">
      <c r="A808" s="35">
        <v>40988</v>
      </c>
      <c r="B808" s="36">
        <v>11</v>
      </c>
      <c r="C808" s="37">
        <v>512500</v>
      </c>
      <c r="D808" s="43">
        <v>138.86000000000001</v>
      </c>
      <c r="E808" s="43"/>
      <c r="F808" s="10"/>
      <c r="G808" s="10"/>
      <c r="H808" s="10"/>
      <c r="I808" s="10"/>
    </row>
    <row r="809" spans="1:9" s="21" customFormat="1" x14ac:dyDescent="0.25">
      <c r="A809" s="35">
        <v>40989</v>
      </c>
      <c r="B809" s="36">
        <v>10.9</v>
      </c>
      <c r="C809" s="37">
        <v>97214</v>
      </c>
      <c r="D809" s="43">
        <v>139.06</v>
      </c>
      <c r="E809" s="43"/>
      <c r="F809" s="10"/>
      <c r="G809" s="10"/>
      <c r="H809" s="10"/>
      <c r="I809" s="10"/>
    </row>
    <row r="810" spans="1:9" s="21" customFormat="1" x14ac:dyDescent="0.25">
      <c r="A810" s="35">
        <v>40990</v>
      </c>
      <c r="B810" s="36">
        <v>11</v>
      </c>
      <c r="C810" s="37">
        <v>210844</v>
      </c>
      <c r="D810" s="43">
        <v>139.4</v>
      </c>
      <c r="E810" s="43"/>
      <c r="F810" s="10"/>
      <c r="G810" s="10"/>
      <c r="H810" s="10"/>
      <c r="I810" s="10"/>
    </row>
    <row r="811" spans="1:9" s="21" customFormat="1" x14ac:dyDescent="0.25">
      <c r="A811" s="35">
        <v>40991</v>
      </c>
      <c r="B811" s="36">
        <v>10.99</v>
      </c>
      <c r="C811" s="37">
        <v>141259</v>
      </c>
      <c r="D811" s="43">
        <v>139.26</v>
      </c>
      <c r="E811" s="43"/>
      <c r="F811" s="10"/>
      <c r="G811" s="10"/>
      <c r="H811" s="10"/>
      <c r="I811" s="10"/>
    </row>
    <row r="812" spans="1:9" s="21" customFormat="1" x14ac:dyDescent="0.25">
      <c r="A812" s="35">
        <v>40994</v>
      </c>
      <c r="B812" s="36">
        <v>10.99</v>
      </c>
      <c r="C812" s="37">
        <v>0</v>
      </c>
      <c r="D812" s="43">
        <v>139.12</v>
      </c>
      <c r="E812" s="43"/>
      <c r="F812" s="10"/>
      <c r="G812" s="10"/>
      <c r="H812" s="10"/>
      <c r="I812" s="10"/>
    </row>
    <row r="813" spans="1:9" s="21" customFormat="1" x14ac:dyDescent="0.25">
      <c r="A813" s="35">
        <v>40995</v>
      </c>
      <c r="B813" s="36">
        <v>11</v>
      </c>
      <c r="C813" s="37">
        <v>134485</v>
      </c>
      <c r="D813" s="43">
        <v>137.85</v>
      </c>
      <c r="E813" s="43"/>
      <c r="F813" s="10"/>
      <c r="G813" s="10"/>
      <c r="H813" s="10"/>
      <c r="I813" s="10"/>
    </row>
    <row r="814" spans="1:9" s="21" customFormat="1" x14ac:dyDescent="0.25">
      <c r="A814" s="35">
        <v>40996</v>
      </c>
      <c r="B814" s="36">
        <v>11</v>
      </c>
      <c r="C814" s="37">
        <v>0</v>
      </c>
      <c r="D814" s="43">
        <v>136.62</v>
      </c>
      <c r="E814" s="43"/>
      <c r="F814" s="10"/>
      <c r="G814" s="10"/>
      <c r="H814" s="10"/>
      <c r="I814" s="10"/>
    </row>
    <row r="815" spans="1:9" s="21" customFormat="1" x14ac:dyDescent="0.25">
      <c r="A815" s="35">
        <v>40997</v>
      </c>
      <c r="B815" s="36">
        <v>10.5</v>
      </c>
      <c r="C815" s="37">
        <v>9339</v>
      </c>
      <c r="D815" s="43">
        <v>135.5</v>
      </c>
      <c r="E815" s="43"/>
      <c r="F815" s="18">
        <v>11739106</v>
      </c>
      <c r="G815" s="10"/>
      <c r="H815" s="10"/>
      <c r="I815" s="10"/>
    </row>
    <row r="816" spans="1:9" s="21" customFormat="1" x14ac:dyDescent="0.25">
      <c r="A816" s="35">
        <v>40998</v>
      </c>
      <c r="B816" s="36">
        <v>10.5</v>
      </c>
      <c r="C816" s="37">
        <v>0</v>
      </c>
      <c r="D816" s="43">
        <v>136.76</v>
      </c>
      <c r="E816" s="43">
        <v>1027421409</v>
      </c>
      <c r="F816" s="17">
        <f>E816*B816/100</f>
        <v>107879247.94499999</v>
      </c>
      <c r="G816" s="10"/>
      <c r="H816" s="10"/>
      <c r="I816" s="10"/>
    </row>
    <row r="817" spans="1:9" s="21" customFormat="1" x14ac:dyDescent="0.25">
      <c r="A817" s="16" t="s">
        <v>203</v>
      </c>
      <c r="B817" s="15">
        <v>10.5</v>
      </c>
      <c r="C817" s="14" t="s">
        <v>202</v>
      </c>
      <c r="D817" s="43">
        <v>136.83000000000001</v>
      </c>
      <c r="E817" s="43"/>
      <c r="F817" s="17">
        <f>F816/F815</f>
        <v>9.189732842092063</v>
      </c>
      <c r="G817" s="10"/>
      <c r="H817" s="10"/>
      <c r="I817" s="10"/>
    </row>
    <row r="818" spans="1:9" s="21" customFormat="1" x14ac:dyDescent="0.25">
      <c r="A818" s="16" t="s">
        <v>201</v>
      </c>
      <c r="B818" s="15">
        <v>10.5</v>
      </c>
      <c r="C818" s="14" t="s">
        <v>200</v>
      </c>
      <c r="D818" s="43">
        <v>136.29</v>
      </c>
      <c r="E818" s="43"/>
      <c r="F818" s="10"/>
      <c r="G818" s="10"/>
      <c r="H818" s="10"/>
      <c r="I818" s="10"/>
    </row>
    <row r="819" spans="1:9" s="21" customFormat="1" x14ac:dyDescent="0.25">
      <c r="A819" s="16" t="s">
        <v>199</v>
      </c>
      <c r="B819" s="15">
        <v>10.5</v>
      </c>
      <c r="C819" s="14">
        <v>0</v>
      </c>
      <c r="D819" s="43">
        <v>136.29</v>
      </c>
      <c r="E819" s="43"/>
      <c r="F819" s="10"/>
      <c r="G819" s="10"/>
      <c r="H819" s="10"/>
      <c r="I819" s="10"/>
    </row>
    <row r="820" spans="1:9" s="21" customFormat="1" x14ac:dyDescent="0.25">
      <c r="A820" s="16" t="s">
        <v>198</v>
      </c>
      <c r="B820" s="15">
        <v>10.5</v>
      </c>
      <c r="C820" s="14" t="s">
        <v>197</v>
      </c>
      <c r="D820" s="43">
        <v>136.09</v>
      </c>
      <c r="E820" s="43"/>
      <c r="F820" s="10"/>
      <c r="G820" s="10"/>
      <c r="H820" s="10"/>
      <c r="I820" s="10"/>
    </row>
    <row r="821" spans="1:9" s="21" customFormat="1" x14ac:dyDescent="0.25">
      <c r="A821" s="16" t="s">
        <v>196</v>
      </c>
      <c r="B821" s="15">
        <v>10.5</v>
      </c>
      <c r="C821" s="14">
        <v>0</v>
      </c>
      <c r="D821" s="43">
        <v>136.09</v>
      </c>
      <c r="E821" s="43" t="s">
        <v>195</v>
      </c>
      <c r="F821" s="10"/>
      <c r="G821" s="10"/>
      <c r="H821" s="10"/>
      <c r="I821" s="10"/>
    </row>
    <row r="822" spans="1:9" s="21" customFormat="1" x14ac:dyDescent="0.25">
      <c r="A822" s="16" t="s">
        <v>194</v>
      </c>
      <c r="B822" s="15">
        <v>10.5</v>
      </c>
      <c r="C822" s="14">
        <v>0</v>
      </c>
      <c r="D822" s="43">
        <v>136.09</v>
      </c>
      <c r="E822" s="43" t="s">
        <v>193</v>
      </c>
      <c r="F822" s="10"/>
      <c r="G822" s="10"/>
      <c r="H822" s="10"/>
      <c r="I822" s="10"/>
    </row>
    <row r="823" spans="1:9" s="21" customFormat="1" x14ac:dyDescent="0.25">
      <c r="A823" s="16" t="s">
        <v>192</v>
      </c>
      <c r="B823" s="15">
        <v>10.5</v>
      </c>
      <c r="C823" s="14">
        <v>600</v>
      </c>
      <c r="D823" s="43">
        <v>135.47999999999999</v>
      </c>
      <c r="E823" s="43"/>
      <c r="F823" s="10"/>
      <c r="G823" s="10"/>
      <c r="H823" s="10"/>
      <c r="I823" s="10"/>
    </row>
    <row r="824" spans="1:9" s="21" customFormat="1" x14ac:dyDescent="0.25">
      <c r="A824" s="16" t="s">
        <v>191</v>
      </c>
      <c r="B824" s="15">
        <v>10.5</v>
      </c>
      <c r="C824" s="14" t="s">
        <v>190</v>
      </c>
      <c r="D824" s="43">
        <v>135.43</v>
      </c>
      <c r="E824" s="43"/>
      <c r="F824" s="10"/>
      <c r="G824" s="10"/>
      <c r="H824" s="10"/>
      <c r="I824" s="10"/>
    </row>
    <row r="825" spans="1:9" s="21" customFormat="1" x14ac:dyDescent="0.25">
      <c r="A825" s="16" t="s">
        <v>189</v>
      </c>
      <c r="B825" s="15">
        <v>10.5</v>
      </c>
      <c r="C825" s="14" t="s">
        <v>188</v>
      </c>
      <c r="D825" s="43">
        <v>134.35</v>
      </c>
      <c r="E825" s="43"/>
      <c r="F825" s="10"/>
      <c r="G825" s="10"/>
      <c r="H825" s="10"/>
      <c r="I825" s="10"/>
    </row>
    <row r="826" spans="1:9" s="21" customFormat="1" x14ac:dyDescent="0.25">
      <c r="A826" s="16" t="s">
        <v>187</v>
      </c>
      <c r="B826" s="15">
        <v>10.51</v>
      </c>
      <c r="C826" s="14" t="s">
        <v>186</v>
      </c>
      <c r="D826" s="43">
        <v>134.13999999999999</v>
      </c>
      <c r="E826" s="43"/>
      <c r="F826" s="10"/>
      <c r="G826" s="10"/>
      <c r="H826" s="10"/>
      <c r="I826" s="10"/>
    </row>
    <row r="827" spans="1:9" s="21" customFormat="1" x14ac:dyDescent="0.25">
      <c r="A827" s="16" t="s">
        <v>185</v>
      </c>
      <c r="B827" s="15">
        <v>10.51</v>
      </c>
      <c r="C827" s="14" t="s">
        <v>184</v>
      </c>
      <c r="D827" s="43">
        <v>132.93</v>
      </c>
      <c r="E827" s="43"/>
      <c r="F827" s="10"/>
      <c r="G827" s="10"/>
      <c r="H827" s="10"/>
      <c r="I827" s="10"/>
    </row>
    <row r="828" spans="1:9" s="21" customFormat="1" x14ac:dyDescent="0.25">
      <c r="A828" s="16" t="s">
        <v>183</v>
      </c>
      <c r="B828" s="15">
        <v>10.51</v>
      </c>
      <c r="C828" s="14" t="s">
        <v>182</v>
      </c>
      <c r="D828" s="43">
        <v>132.22</v>
      </c>
      <c r="E828" s="43"/>
      <c r="F828" s="10"/>
      <c r="G828" s="10"/>
      <c r="H828" s="10"/>
      <c r="I828" s="10"/>
    </row>
    <row r="829" spans="1:9" s="21" customFormat="1" x14ac:dyDescent="0.25">
      <c r="A829" s="16" t="s">
        <v>181</v>
      </c>
      <c r="B829" s="15">
        <v>10.51</v>
      </c>
      <c r="C829" s="14">
        <v>0</v>
      </c>
      <c r="D829" s="43">
        <v>132.22</v>
      </c>
      <c r="E829" s="43" t="s">
        <v>180</v>
      </c>
      <c r="F829" s="10"/>
      <c r="G829" s="10"/>
      <c r="H829" s="10"/>
      <c r="I829" s="10"/>
    </row>
    <row r="830" spans="1:9" s="21" customFormat="1" x14ac:dyDescent="0.25">
      <c r="A830" s="16" t="s">
        <v>179</v>
      </c>
      <c r="B830" s="15">
        <v>10</v>
      </c>
      <c r="C830" s="14" t="s">
        <v>178</v>
      </c>
      <c r="D830" s="43">
        <v>132.88999999999999</v>
      </c>
      <c r="E830" s="43"/>
      <c r="F830" s="10"/>
      <c r="G830" s="10"/>
      <c r="H830" s="10"/>
      <c r="I830" s="10"/>
    </row>
    <row r="831" spans="1:9" s="21" customFormat="1" x14ac:dyDescent="0.25">
      <c r="A831" s="16" t="s">
        <v>177</v>
      </c>
      <c r="B831" s="15">
        <v>10</v>
      </c>
      <c r="C831" s="14" t="s">
        <v>176</v>
      </c>
      <c r="D831" s="43">
        <v>133.83000000000001</v>
      </c>
      <c r="E831" s="43"/>
      <c r="F831" s="10"/>
      <c r="G831" s="10"/>
      <c r="H831" s="10"/>
      <c r="I831" s="10"/>
    </row>
    <row r="832" spans="1:9" s="21" customFormat="1" x14ac:dyDescent="0.25">
      <c r="A832" s="16" t="s">
        <v>175</v>
      </c>
      <c r="B832" s="15">
        <v>10</v>
      </c>
      <c r="C832" s="14">
        <v>0</v>
      </c>
      <c r="D832" s="43">
        <v>133.82</v>
      </c>
      <c r="E832" s="43"/>
      <c r="F832" s="10"/>
      <c r="G832" s="10"/>
      <c r="H832" s="10"/>
      <c r="I832" s="10"/>
    </row>
    <row r="833" spans="1:9" s="21" customFormat="1" x14ac:dyDescent="0.25">
      <c r="A833" s="16" t="s">
        <v>174</v>
      </c>
      <c r="B833" s="15">
        <v>10.1</v>
      </c>
      <c r="C833" s="14" t="s">
        <v>173</v>
      </c>
      <c r="D833" s="43">
        <v>132.26</v>
      </c>
      <c r="E833" s="43"/>
      <c r="F833" s="10"/>
      <c r="G833" s="10"/>
      <c r="H833" s="10"/>
      <c r="I833" s="10"/>
    </row>
    <row r="834" spans="1:9" s="21" customFormat="1" x14ac:dyDescent="0.25">
      <c r="A834" s="16" t="s">
        <v>172</v>
      </c>
      <c r="B834" s="15">
        <v>10</v>
      </c>
      <c r="C834" s="14" t="s">
        <v>171</v>
      </c>
      <c r="D834" s="43">
        <v>130.53</v>
      </c>
      <c r="E834" s="43"/>
      <c r="F834" s="10"/>
      <c r="G834" s="10"/>
      <c r="H834" s="10"/>
      <c r="I834" s="10"/>
    </row>
    <row r="835" spans="1:9" s="21" customFormat="1" x14ac:dyDescent="0.25">
      <c r="A835" s="16" t="s">
        <v>170</v>
      </c>
      <c r="B835" s="15">
        <v>10</v>
      </c>
      <c r="C835" s="14" t="s">
        <v>169</v>
      </c>
      <c r="D835" s="43">
        <v>130.05000000000001</v>
      </c>
      <c r="E835" s="43"/>
      <c r="F835" s="10"/>
      <c r="G835" s="10"/>
      <c r="H835" s="10"/>
      <c r="I835" s="10"/>
    </row>
    <row r="836" spans="1:9" s="21" customFormat="1" x14ac:dyDescent="0.25">
      <c r="A836" s="16" t="s">
        <v>168</v>
      </c>
      <c r="B836" s="15">
        <v>10</v>
      </c>
      <c r="C836" s="14" t="s">
        <v>167</v>
      </c>
      <c r="D836" s="43">
        <v>129.9</v>
      </c>
      <c r="E836" s="43"/>
      <c r="F836" s="10"/>
      <c r="G836" s="10"/>
      <c r="H836" s="10"/>
      <c r="I836" s="10"/>
    </row>
    <row r="837" spans="1:9" s="21" customFormat="1" x14ac:dyDescent="0.25">
      <c r="A837" s="16" t="s">
        <v>166</v>
      </c>
      <c r="B837" s="15">
        <v>10</v>
      </c>
      <c r="C837" s="14" t="s">
        <v>165</v>
      </c>
      <c r="D837" s="43">
        <v>129.55000000000001</v>
      </c>
      <c r="E837" s="43"/>
      <c r="F837" s="10"/>
      <c r="G837" s="10"/>
      <c r="H837" s="10"/>
      <c r="I837" s="10"/>
    </row>
    <row r="838" spans="1:9" s="21" customFormat="1" x14ac:dyDescent="0.25">
      <c r="A838" s="16" t="s">
        <v>164</v>
      </c>
      <c r="B838" s="15">
        <v>10</v>
      </c>
      <c r="C838" s="14">
        <v>0</v>
      </c>
      <c r="D838" s="43">
        <v>129.55000000000001</v>
      </c>
      <c r="E838" s="43" t="s">
        <v>163</v>
      </c>
      <c r="F838" s="10"/>
      <c r="G838" s="10"/>
      <c r="H838" s="10"/>
      <c r="I838" s="10"/>
    </row>
    <row r="839" spans="1:9" s="21" customFormat="1" x14ac:dyDescent="0.25">
      <c r="A839" s="16" t="s">
        <v>162</v>
      </c>
      <c r="B839" s="15">
        <v>10</v>
      </c>
      <c r="C839" s="14" t="s">
        <v>161</v>
      </c>
      <c r="D839" s="43">
        <v>128.94999999999999</v>
      </c>
      <c r="E839" s="43"/>
      <c r="F839" s="10"/>
      <c r="G839" s="10"/>
      <c r="H839" s="10"/>
      <c r="I839" s="10"/>
    </row>
    <row r="840" spans="1:9" s="21" customFormat="1" x14ac:dyDescent="0.25">
      <c r="A840" s="16" t="s">
        <v>160</v>
      </c>
      <c r="B840" s="15">
        <v>10</v>
      </c>
      <c r="C840" s="14" t="s">
        <v>159</v>
      </c>
      <c r="D840" s="43">
        <v>130.44</v>
      </c>
      <c r="E840" s="43"/>
      <c r="F840" s="10"/>
      <c r="G840" s="10"/>
      <c r="H840" s="10"/>
      <c r="I840" s="10"/>
    </row>
    <row r="841" spans="1:9" s="21" customFormat="1" x14ac:dyDescent="0.25">
      <c r="A841" s="16" t="s">
        <v>158</v>
      </c>
      <c r="B841" s="15">
        <v>10</v>
      </c>
      <c r="C841" s="14">
        <v>0</v>
      </c>
      <c r="D841" s="43">
        <v>129.9</v>
      </c>
      <c r="E841" s="43"/>
      <c r="F841" s="10"/>
      <c r="G841" s="10"/>
      <c r="H841" s="10"/>
      <c r="I841" s="10"/>
    </row>
    <row r="842" spans="1:9" s="21" customFormat="1" x14ac:dyDescent="0.25">
      <c r="A842" s="16" t="s">
        <v>157</v>
      </c>
      <c r="B842" s="15">
        <v>10</v>
      </c>
      <c r="C842" s="14">
        <v>0</v>
      </c>
      <c r="D842" s="43">
        <v>130.37</v>
      </c>
      <c r="E842" s="43"/>
      <c r="F842" s="10"/>
      <c r="G842" s="10"/>
      <c r="H842" s="10"/>
      <c r="I842" s="10"/>
    </row>
    <row r="843" spans="1:9" s="21" customFormat="1" x14ac:dyDescent="0.25">
      <c r="A843" s="16" t="s">
        <v>156</v>
      </c>
      <c r="B843" s="15">
        <v>10</v>
      </c>
      <c r="C843" s="14" t="s">
        <v>155</v>
      </c>
      <c r="D843" s="43">
        <v>130.07</v>
      </c>
      <c r="E843" s="43"/>
      <c r="F843" s="10"/>
      <c r="G843" s="10"/>
      <c r="H843" s="10"/>
      <c r="I843" s="10"/>
    </row>
    <row r="844" spans="1:9" s="21" customFormat="1" x14ac:dyDescent="0.25">
      <c r="A844" s="16" t="s">
        <v>154</v>
      </c>
      <c r="B844" s="15">
        <v>10</v>
      </c>
      <c r="C844" s="14">
        <v>0</v>
      </c>
      <c r="D844" s="43">
        <v>129.81</v>
      </c>
      <c r="E844" s="43"/>
      <c r="F844" s="10"/>
      <c r="G844" s="10"/>
      <c r="H844" s="10"/>
      <c r="I844" s="10"/>
    </row>
    <row r="845" spans="1:9" s="21" customFormat="1" x14ac:dyDescent="0.25">
      <c r="A845" s="16" t="s">
        <v>153</v>
      </c>
      <c r="B845" s="15">
        <v>10</v>
      </c>
      <c r="C845" s="14">
        <v>0</v>
      </c>
      <c r="D845" s="43">
        <v>130.19999999999999</v>
      </c>
      <c r="E845" s="43"/>
      <c r="F845" s="10"/>
      <c r="G845" s="10"/>
      <c r="H845" s="10"/>
      <c r="I845" s="10"/>
    </row>
    <row r="846" spans="1:9" s="21" customFormat="1" x14ac:dyDescent="0.25">
      <c r="A846" s="16" t="s">
        <v>152</v>
      </c>
      <c r="B846" s="15">
        <v>10</v>
      </c>
      <c r="C846" s="14">
        <v>253</v>
      </c>
      <c r="D846" s="43">
        <v>130.28</v>
      </c>
      <c r="E846" s="43"/>
      <c r="F846" s="10"/>
      <c r="G846" s="10"/>
      <c r="H846" s="10"/>
      <c r="I846" s="10"/>
    </row>
    <row r="847" spans="1:9" s="21" customFormat="1" x14ac:dyDescent="0.25">
      <c r="A847" s="16" t="s">
        <v>151</v>
      </c>
      <c r="B847" s="15">
        <v>10</v>
      </c>
      <c r="C847" s="14" t="s">
        <v>150</v>
      </c>
      <c r="D847" s="43">
        <v>130.13</v>
      </c>
      <c r="E847" s="43"/>
      <c r="F847" s="10"/>
      <c r="G847" s="10"/>
      <c r="H847" s="10"/>
      <c r="I847" s="10"/>
    </row>
    <row r="848" spans="1:9" s="21" customFormat="1" x14ac:dyDescent="0.25">
      <c r="A848" s="16" t="s">
        <v>149</v>
      </c>
      <c r="B848" s="15">
        <v>10.25</v>
      </c>
      <c r="C848" s="14" t="s">
        <v>148</v>
      </c>
      <c r="D848" s="43">
        <v>130.49</v>
      </c>
      <c r="E848" s="43"/>
      <c r="F848" s="10"/>
      <c r="G848" s="10"/>
      <c r="H848" s="10"/>
      <c r="I848" s="10"/>
    </row>
    <row r="849" spans="1:9" s="21" customFormat="1" x14ac:dyDescent="0.25">
      <c r="A849" s="16" t="s">
        <v>147</v>
      </c>
      <c r="B849" s="15">
        <v>10</v>
      </c>
      <c r="C849" s="14" t="s">
        <v>146</v>
      </c>
      <c r="D849" s="43">
        <v>130.36000000000001</v>
      </c>
      <c r="E849" s="43"/>
      <c r="F849" s="10"/>
      <c r="G849" s="10"/>
      <c r="H849" s="10"/>
      <c r="I849" s="10"/>
    </row>
    <row r="850" spans="1:9" s="21" customFormat="1" x14ac:dyDescent="0.25">
      <c r="A850" s="16" t="s">
        <v>145</v>
      </c>
      <c r="B850" s="15">
        <v>10</v>
      </c>
      <c r="C850" s="14" t="s">
        <v>144</v>
      </c>
      <c r="D850" s="43">
        <v>131.66</v>
      </c>
      <c r="E850" s="43"/>
      <c r="F850" s="10"/>
      <c r="G850" s="10"/>
      <c r="H850" s="10"/>
      <c r="I850" s="10"/>
    </row>
    <row r="851" spans="1:9" s="21" customFormat="1" x14ac:dyDescent="0.25">
      <c r="A851" s="16" t="s">
        <v>143</v>
      </c>
      <c r="B851" s="15">
        <v>10</v>
      </c>
      <c r="C851" s="14" t="s">
        <v>142</v>
      </c>
      <c r="D851" s="43">
        <v>131.63999999999999</v>
      </c>
      <c r="E851" s="43"/>
      <c r="F851" s="10"/>
      <c r="G851" s="10"/>
      <c r="H851" s="10"/>
      <c r="I851" s="10"/>
    </row>
    <row r="852" spans="1:9" s="21" customFormat="1" x14ac:dyDescent="0.25">
      <c r="A852" s="16" t="s">
        <v>141</v>
      </c>
      <c r="B852" s="15">
        <v>10</v>
      </c>
      <c r="C852" s="14" t="s">
        <v>140</v>
      </c>
      <c r="D852" s="43">
        <v>132.18</v>
      </c>
      <c r="E852" s="43"/>
      <c r="F852" s="10"/>
      <c r="G852" s="10"/>
      <c r="H852" s="10"/>
      <c r="I852" s="10"/>
    </row>
    <row r="853" spans="1:9" s="21" customFormat="1" x14ac:dyDescent="0.25">
      <c r="A853" s="16" t="s">
        <v>139</v>
      </c>
      <c r="B853" s="15">
        <v>10</v>
      </c>
      <c r="C853" s="14">
        <v>0</v>
      </c>
      <c r="D853" s="43">
        <v>133.22</v>
      </c>
      <c r="E853" s="43"/>
      <c r="F853" s="10"/>
      <c r="G853" s="10"/>
      <c r="H853" s="10"/>
      <c r="I853" s="10"/>
    </row>
    <row r="854" spans="1:9" s="21" customFormat="1" x14ac:dyDescent="0.25">
      <c r="A854" s="16" t="s">
        <v>138</v>
      </c>
      <c r="B854" s="15">
        <v>10</v>
      </c>
      <c r="C854" s="14" t="s">
        <v>137</v>
      </c>
      <c r="D854" s="43">
        <v>133.26</v>
      </c>
      <c r="E854" s="43"/>
      <c r="F854" s="10"/>
      <c r="G854" s="10"/>
      <c r="H854" s="10"/>
      <c r="I854" s="10"/>
    </row>
    <row r="855" spans="1:9" s="21" customFormat="1" x14ac:dyDescent="0.25">
      <c r="A855" s="16" t="s">
        <v>136</v>
      </c>
      <c r="B855" s="15">
        <v>10</v>
      </c>
      <c r="C855" s="14">
        <v>600</v>
      </c>
      <c r="D855" s="43">
        <v>133.07</v>
      </c>
      <c r="E855" s="43"/>
      <c r="F855" s="10"/>
      <c r="G855" s="10"/>
      <c r="H855" s="10"/>
      <c r="I855" s="10"/>
    </row>
    <row r="856" spans="1:9" s="21" customFormat="1" x14ac:dyDescent="0.25">
      <c r="A856" s="16" t="s">
        <v>135</v>
      </c>
      <c r="B856" s="15">
        <v>10</v>
      </c>
      <c r="C856" s="14">
        <v>0</v>
      </c>
      <c r="D856" s="43">
        <v>133.07</v>
      </c>
      <c r="E856" s="43" t="s">
        <v>134</v>
      </c>
      <c r="F856" s="10"/>
      <c r="G856" s="10"/>
      <c r="H856" s="10"/>
      <c r="I856" s="10"/>
    </row>
    <row r="857" spans="1:9" s="21" customFormat="1" x14ac:dyDescent="0.25">
      <c r="A857" s="16" t="s">
        <v>133</v>
      </c>
      <c r="B857" s="15">
        <v>10</v>
      </c>
      <c r="C857" s="14" t="s">
        <v>132</v>
      </c>
      <c r="D857" s="43">
        <v>133.16999999999999</v>
      </c>
      <c r="E857" s="43"/>
      <c r="F857" s="10"/>
      <c r="G857" s="10"/>
      <c r="H857" s="10"/>
      <c r="I857" s="10"/>
    </row>
    <row r="858" spans="1:9" s="21" customFormat="1" x14ac:dyDescent="0.25">
      <c r="A858" s="16" t="s">
        <v>131</v>
      </c>
      <c r="B858" s="15">
        <v>10</v>
      </c>
      <c r="C858" s="14" t="s">
        <v>130</v>
      </c>
      <c r="D858" s="43">
        <v>132.57</v>
      </c>
      <c r="E858" s="43"/>
      <c r="F858" s="10"/>
      <c r="G858" s="10"/>
      <c r="H858" s="10"/>
      <c r="I858" s="10"/>
    </row>
    <row r="859" spans="1:9" s="21" customFormat="1" x14ac:dyDescent="0.25">
      <c r="A859" s="16" t="s">
        <v>129</v>
      </c>
      <c r="B859" s="15">
        <v>10</v>
      </c>
      <c r="C859" s="14">
        <v>0</v>
      </c>
      <c r="D859" s="43">
        <v>132.31</v>
      </c>
      <c r="E859" s="43"/>
      <c r="F859" s="10"/>
      <c r="G859" s="10"/>
      <c r="H859" s="10"/>
      <c r="I859" s="10"/>
    </row>
    <row r="860" spans="1:9" s="21" customFormat="1" x14ac:dyDescent="0.25">
      <c r="A860" s="16" t="s">
        <v>128</v>
      </c>
      <c r="B860" s="15">
        <v>10</v>
      </c>
      <c r="C860" s="14">
        <v>0</v>
      </c>
      <c r="D860" s="43">
        <v>132.03</v>
      </c>
      <c r="E860" s="43"/>
      <c r="F860" s="10"/>
      <c r="G860" s="10"/>
      <c r="H860" s="10"/>
      <c r="I860" s="10"/>
    </row>
    <row r="861" spans="1:9" s="21" customFormat="1" x14ac:dyDescent="0.25">
      <c r="A861" s="16">
        <v>41061</v>
      </c>
      <c r="B861" s="15">
        <v>10</v>
      </c>
      <c r="C861" s="14">
        <v>0</v>
      </c>
      <c r="D861" s="43">
        <v>131.86000000000001</v>
      </c>
      <c r="E861" s="43"/>
      <c r="F861" s="10"/>
      <c r="G861" s="10"/>
      <c r="H861" s="10"/>
      <c r="I861" s="10"/>
    </row>
    <row r="862" spans="1:9" s="21" customFormat="1" x14ac:dyDescent="0.25">
      <c r="A862" s="16">
        <v>41064</v>
      </c>
      <c r="B862" s="15">
        <v>10.5</v>
      </c>
      <c r="C862" s="14">
        <v>3200</v>
      </c>
      <c r="D862" s="43">
        <v>131.78</v>
      </c>
      <c r="E862" s="43"/>
      <c r="F862" s="10"/>
      <c r="G862" s="10"/>
      <c r="H862" s="10"/>
      <c r="I862" s="10"/>
    </row>
    <row r="863" spans="1:9" s="21" customFormat="1" x14ac:dyDescent="0.25">
      <c r="A863" s="16">
        <v>41065</v>
      </c>
      <c r="B863" s="15">
        <v>10.7</v>
      </c>
      <c r="C863" s="14">
        <v>43532</v>
      </c>
      <c r="D863" s="43">
        <v>132.80000000000001</v>
      </c>
      <c r="E863" s="43"/>
      <c r="F863" s="10"/>
      <c r="G863" s="10"/>
      <c r="H863" s="10"/>
      <c r="I863" s="10"/>
    </row>
    <row r="864" spans="1:9" s="21" customFormat="1" x14ac:dyDescent="0.25">
      <c r="A864" s="16">
        <v>41066</v>
      </c>
      <c r="B864" s="15">
        <v>10.8</v>
      </c>
      <c r="C864" s="14">
        <v>27282</v>
      </c>
      <c r="D864" s="43">
        <v>132.80000000000001</v>
      </c>
      <c r="E864" s="43"/>
      <c r="F864" s="10"/>
      <c r="G864" s="10"/>
      <c r="H864" s="10"/>
      <c r="I864" s="10"/>
    </row>
    <row r="865" spans="1:9" s="21" customFormat="1" x14ac:dyDescent="0.25">
      <c r="A865" s="16">
        <v>41067</v>
      </c>
      <c r="B865" s="15">
        <v>10.8</v>
      </c>
      <c r="C865" s="14">
        <v>0</v>
      </c>
      <c r="D865" s="43">
        <v>133.08000000000001</v>
      </c>
      <c r="E865" s="43"/>
      <c r="F865" s="10"/>
      <c r="G865" s="10"/>
      <c r="H865" s="10"/>
      <c r="I865" s="10"/>
    </row>
    <row r="866" spans="1:9" s="21" customFormat="1" x14ac:dyDescent="0.25">
      <c r="A866" s="16">
        <v>41068</v>
      </c>
      <c r="B866" s="15">
        <v>10.8</v>
      </c>
      <c r="C866" s="14">
        <v>55000</v>
      </c>
      <c r="D866" s="43">
        <v>133.34</v>
      </c>
      <c r="E866" s="43"/>
      <c r="F866" s="10"/>
      <c r="G866" s="10"/>
      <c r="H866" s="10"/>
      <c r="I866" s="10"/>
    </row>
    <row r="867" spans="1:9" s="21" customFormat="1" x14ac:dyDescent="0.25">
      <c r="A867" s="16">
        <v>41071</v>
      </c>
      <c r="B867" s="15">
        <v>10.8</v>
      </c>
      <c r="C867" s="14">
        <v>37804</v>
      </c>
      <c r="D867" s="43">
        <v>133.26</v>
      </c>
      <c r="E867" s="43"/>
      <c r="F867" s="10"/>
      <c r="G867" s="10"/>
      <c r="H867" s="10"/>
      <c r="I867" s="10"/>
    </row>
    <row r="868" spans="1:9" s="21" customFormat="1" x14ac:dyDescent="0.25">
      <c r="A868" s="16">
        <v>41072</v>
      </c>
      <c r="B868" s="15">
        <v>11</v>
      </c>
      <c r="C868" s="14">
        <v>520303</v>
      </c>
      <c r="D868" s="43">
        <v>132.6</v>
      </c>
      <c r="E868" s="43"/>
      <c r="F868" s="10"/>
      <c r="G868" s="10"/>
      <c r="H868" s="10"/>
      <c r="I868" s="10"/>
    </row>
    <row r="869" spans="1:9" s="21" customFormat="1" x14ac:dyDescent="0.25">
      <c r="A869" s="16">
        <v>41073</v>
      </c>
      <c r="B869" s="15">
        <v>11</v>
      </c>
      <c r="C869" s="14">
        <v>0</v>
      </c>
      <c r="D869" s="43">
        <v>131.96</v>
      </c>
      <c r="E869" s="43"/>
      <c r="F869" s="10"/>
      <c r="G869" s="10"/>
      <c r="H869" s="10"/>
      <c r="I869" s="10"/>
    </row>
    <row r="870" spans="1:9" s="21" customFormat="1" x14ac:dyDescent="0.25">
      <c r="A870" s="16">
        <v>41074</v>
      </c>
      <c r="B870" s="15">
        <v>11.5</v>
      </c>
      <c r="C870" s="14">
        <v>105704</v>
      </c>
      <c r="D870" s="43">
        <v>131.99</v>
      </c>
      <c r="E870" s="43"/>
      <c r="F870" s="10"/>
      <c r="G870" s="10"/>
      <c r="H870" s="10"/>
      <c r="I870" s="10"/>
    </row>
    <row r="871" spans="1:9" s="21" customFormat="1" x14ac:dyDescent="0.25">
      <c r="A871" s="16">
        <v>41075</v>
      </c>
      <c r="B871" s="15">
        <v>11.5</v>
      </c>
      <c r="C871" s="14">
        <v>0</v>
      </c>
      <c r="D871" s="43">
        <v>132.13</v>
      </c>
      <c r="E871" s="43"/>
      <c r="F871" s="10"/>
      <c r="G871" s="10"/>
      <c r="H871" s="10"/>
      <c r="I871" s="10"/>
    </row>
    <row r="872" spans="1:9" s="21" customFormat="1" x14ac:dyDescent="0.25">
      <c r="A872" s="16">
        <v>41078</v>
      </c>
      <c r="B872" s="15">
        <v>11.5</v>
      </c>
      <c r="C872" s="14">
        <v>133385</v>
      </c>
      <c r="D872" s="43">
        <v>131.11000000000001</v>
      </c>
      <c r="E872" s="43"/>
      <c r="F872" s="10"/>
      <c r="G872" s="10"/>
      <c r="H872" s="10"/>
      <c r="I872" s="10"/>
    </row>
    <row r="873" spans="1:9" s="21" customFormat="1" x14ac:dyDescent="0.25">
      <c r="A873" s="16">
        <v>41079</v>
      </c>
      <c r="B873" s="15">
        <v>11.5</v>
      </c>
      <c r="C873" s="14">
        <v>307690</v>
      </c>
      <c r="D873" s="43">
        <v>131</v>
      </c>
      <c r="E873" s="43"/>
      <c r="F873" s="10"/>
      <c r="G873" s="10"/>
      <c r="H873" s="10"/>
      <c r="I873" s="10"/>
    </row>
    <row r="874" spans="1:9" s="21" customFormat="1" x14ac:dyDescent="0.25">
      <c r="A874" s="16">
        <v>41080</v>
      </c>
      <c r="B874" s="15">
        <v>11.5</v>
      </c>
      <c r="C874" s="14">
        <v>859099</v>
      </c>
      <c r="D874" s="43">
        <v>131.05000000000001</v>
      </c>
      <c r="E874" s="43"/>
      <c r="F874" s="10"/>
      <c r="G874" s="10"/>
      <c r="H874" s="10"/>
      <c r="I874" s="10"/>
    </row>
    <row r="875" spans="1:9" s="21" customFormat="1" x14ac:dyDescent="0.25">
      <c r="A875" s="16">
        <v>41081</v>
      </c>
      <c r="B875" s="15">
        <v>11.5</v>
      </c>
      <c r="C875" s="14">
        <v>65007</v>
      </c>
      <c r="D875" s="43">
        <v>130.68</v>
      </c>
      <c r="E875" s="43"/>
      <c r="F875" s="10"/>
      <c r="G875" s="10"/>
      <c r="H875" s="10"/>
      <c r="I875" s="10"/>
    </row>
    <row r="876" spans="1:9" s="21" customFormat="1" x14ac:dyDescent="0.25">
      <c r="A876" s="16">
        <v>41082</v>
      </c>
      <c r="B876" s="15">
        <v>11.5</v>
      </c>
      <c r="C876" s="14">
        <v>9952</v>
      </c>
      <c r="D876" s="43">
        <v>130.36000000000001</v>
      </c>
      <c r="E876" s="43"/>
      <c r="F876" s="10"/>
      <c r="G876" s="10"/>
      <c r="H876" s="10"/>
      <c r="I876" s="10"/>
    </row>
    <row r="877" spans="1:9" s="21" customFormat="1" x14ac:dyDescent="0.25">
      <c r="A877" s="16">
        <v>41085</v>
      </c>
      <c r="B877" s="15">
        <v>11.5</v>
      </c>
      <c r="C877" s="14">
        <v>10195</v>
      </c>
      <c r="D877" s="43">
        <v>130.32</v>
      </c>
      <c r="E877" s="43"/>
      <c r="F877" s="10"/>
      <c r="G877" s="10"/>
      <c r="H877" s="10"/>
      <c r="I877" s="10"/>
    </row>
    <row r="878" spans="1:9" s="21" customFormat="1" x14ac:dyDescent="0.25">
      <c r="A878" s="16">
        <v>41086</v>
      </c>
      <c r="B878" s="15">
        <v>11</v>
      </c>
      <c r="C878" s="14">
        <v>2632086</v>
      </c>
      <c r="D878" s="43">
        <v>130.55000000000001</v>
      </c>
      <c r="E878" s="43"/>
      <c r="F878" s="10"/>
      <c r="G878" s="10"/>
      <c r="H878" s="10"/>
      <c r="I878" s="10"/>
    </row>
    <row r="879" spans="1:9" s="21" customFormat="1" x14ac:dyDescent="0.25">
      <c r="A879" s="16">
        <v>41087</v>
      </c>
      <c r="B879" s="15">
        <v>11</v>
      </c>
      <c r="C879" s="14">
        <v>449010</v>
      </c>
      <c r="D879" s="43">
        <v>130.37</v>
      </c>
      <c r="E879" s="43"/>
      <c r="F879" s="10"/>
      <c r="G879" s="10"/>
      <c r="H879" s="10"/>
      <c r="I879" s="10"/>
    </row>
    <row r="880" spans="1:9" s="21" customFormat="1" x14ac:dyDescent="0.25">
      <c r="A880" s="16">
        <v>41088</v>
      </c>
      <c r="B880" s="15">
        <v>11</v>
      </c>
      <c r="C880" s="14">
        <v>3195</v>
      </c>
      <c r="D880" s="43">
        <v>131.19999999999999</v>
      </c>
      <c r="E880" s="43"/>
      <c r="F880" s="10"/>
      <c r="G880" s="10"/>
      <c r="H880" s="10"/>
      <c r="I880" s="10"/>
    </row>
    <row r="881" spans="1:9" s="21" customFormat="1" x14ac:dyDescent="0.25">
      <c r="A881" s="16">
        <v>41089</v>
      </c>
      <c r="B881" s="15">
        <v>10.5</v>
      </c>
      <c r="C881" s="14">
        <v>3131</v>
      </c>
      <c r="D881" s="43">
        <v>131.96</v>
      </c>
      <c r="E881" s="43"/>
      <c r="F881" s="10"/>
      <c r="G881" s="10"/>
      <c r="H881" s="10"/>
      <c r="I881" s="10"/>
    </row>
    <row r="882" spans="1:9" s="21" customFormat="1" x14ac:dyDescent="0.25">
      <c r="A882" s="16">
        <v>41092</v>
      </c>
      <c r="B882" s="15">
        <v>10.3</v>
      </c>
      <c r="C882" s="14" t="s">
        <v>127</v>
      </c>
      <c r="D882" s="43">
        <v>132.08000000000001</v>
      </c>
      <c r="E882" s="43"/>
      <c r="F882" s="10"/>
      <c r="G882" s="10"/>
      <c r="H882" s="10"/>
      <c r="I882" s="10"/>
    </row>
    <row r="883" spans="1:9" s="21" customFormat="1" x14ac:dyDescent="0.25">
      <c r="A883" s="16">
        <v>41093</v>
      </c>
      <c r="B883" s="15">
        <v>10.5</v>
      </c>
      <c r="C883" s="14" t="s">
        <v>126</v>
      </c>
      <c r="D883" s="43">
        <v>131.97</v>
      </c>
      <c r="E883" s="43"/>
      <c r="F883" s="10"/>
      <c r="G883" s="10"/>
      <c r="H883" s="10"/>
      <c r="I883" s="10"/>
    </row>
    <row r="884" spans="1:9" s="21" customFormat="1" x14ac:dyDescent="0.25">
      <c r="A884" s="16">
        <v>41094</v>
      </c>
      <c r="B884" s="15">
        <v>10.5</v>
      </c>
      <c r="C884" s="14" t="s">
        <v>125</v>
      </c>
      <c r="D884" s="43">
        <v>132.78</v>
      </c>
      <c r="E884" s="43"/>
      <c r="F884" s="10"/>
      <c r="G884" s="10"/>
      <c r="H884" s="10"/>
      <c r="I884" s="10"/>
    </row>
    <row r="885" spans="1:9" s="21" customFormat="1" x14ac:dyDescent="0.25">
      <c r="A885" s="16">
        <v>41095</v>
      </c>
      <c r="B885" s="15">
        <v>10.5</v>
      </c>
      <c r="C885" s="14" t="s">
        <v>124</v>
      </c>
      <c r="D885" s="43">
        <v>133.44</v>
      </c>
      <c r="E885" s="43"/>
      <c r="F885" s="10"/>
      <c r="G885" s="10"/>
      <c r="H885" s="10"/>
      <c r="I885" s="10"/>
    </row>
    <row r="886" spans="1:9" s="21" customFormat="1" x14ac:dyDescent="0.25">
      <c r="A886" s="16">
        <v>41096</v>
      </c>
      <c r="B886" s="15">
        <v>10.5</v>
      </c>
      <c r="C886" s="14" t="s">
        <v>123</v>
      </c>
      <c r="D886" s="43">
        <v>133.77000000000001</v>
      </c>
      <c r="E886" s="43"/>
      <c r="F886" s="10"/>
      <c r="G886" s="10"/>
      <c r="H886" s="10"/>
      <c r="I886" s="10"/>
    </row>
    <row r="887" spans="1:9" s="21" customFormat="1" x14ac:dyDescent="0.25">
      <c r="A887" s="16">
        <v>41099</v>
      </c>
      <c r="B887" s="15">
        <v>10.5</v>
      </c>
      <c r="C887" s="14">
        <v>0</v>
      </c>
      <c r="D887" s="43">
        <v>133.71</v>
      </c>
      <c r="E887" s="43"/>
      <c r="F887" s="10"/>
      <c r="G887" s="10"/>
      <c r="H887" s="10"/>
      <c r="I887" s="10"/>
    </row>
    <row r="888" spans="1:9" s="21" customFormat="1" x14ac:dyDescent="0.25">
      <c r="A888" s="16">
        <v>41100</v>
      </c>
      <c r="B888" s="15">
        <v>11.21</v>
      </c>
      <c r="C888" s="14" t="s">
        <v>122</v>
      </c>
      <c r="D888" s="43">
        <v>133.57</v>
      </c>
      <c r="E888" s="43"/>
      <c r="F888" s="10"/>
      <c r="G888" s="10"/>
      <c r="H888" s="10"/>
      <c r="I888" s="10"/>
    </row>
    <row r="889" spans="1:9" s="21" customFormat="1" x14ac:dyDescent="0.25">
      <c r="A889" s="16">
        <v>41101</v>
      </c>
      <c r="B889" s="15">
        <v>11.21</v>
      </c>
      <c r="C889" s="14" t="s">
        <v>121</v>
      </c>
      <c r="D889" s="43">
        <v>133.11000000000001</v>
      </c>
      <c r="E889" s="43"/>
      <c r="F889" s="10"/>
      <c r="G889" s="10"/>
      <c r="H889" s="10"/>
      <c r="I889" s="10"/>
    </row>
    <row r="890" spans="1:9" s="21" customFormat="1" x14ac:dyDescent="0.25">
      <c r="A890" s="16">
        <v>41102</v>
      </c>
      <c r="B890" s="15">
        <v>11</v>
      </c>
      <c r="C890" s="14" t="s">
        <v>120</v>
      </c>
      <c r="D890" s="43">
        <v>132.47999999999999</v>
      </c>
      <c r="E890" s="43"/>
      <c r="F890" s="10"/>
      <c r="G890" s="10"/>
      <c r="H890" s="10"/>
      <c r="I890" s="10"/>
    </row>
    <row r="891" spans="1:9" s="21" customFormat="1" x14ac:dyDescent="0.25">
      <c r="A891" s="16">
        <v>41103</v>
      </c>
      <c r="B891" s="15">
        <v>11</v>
      </c>
      <c r="C891" s="14" t="s">
        <v>119</v>
      </c>
      <c r="D891" s="43">
        <v>131.55000000000001</v>
      </c>
      <c r="E891" s="43"/>
      <c r="F891" s="10"/>
      <c r="G891" s="10"/>
      <c r="H891" s="10"/>
      <c r="I891" s="10"/>
    </row>
    <row r="892" spans="1:9" s="21" customFormat="1" x14ac:dyDescent="0.25">
      <c r="A892" s="16">
        <v>41106</v>
      </c>
      <c r="B892" s="15">
        <v>11</v>
      </c>
      <c r="C892" s="14">
        <v>0</v>
      </c>
      <c r="D892" s="43">
        <v>131.32</v>
      </c>
      <c r="E892" s="43"/>
      <c r="F892" s="10"/>
      <c r="G892" s="10"/>
      <c r="H892" s="10"/>
      <c r="I892" s="10"/>
    </row>
    <row r="893" spans="1:9" s="21" customFormat="1" x14ac:dyDescent="0.25">
      <c r="A893" s="16">
        <v>41107</v>
      </c>
      <c r="B893" s="15">
        <v>11</v>
      </c>
      <c r="C893" s="14" t="s">
        <v>118</v>
      </c>
      <c r="D893" s="43">
        <v>131.72</v>
      </c>
      <c r="E893" s="43"/>
      <c r="F893" s="10"/>
      <c r="G893" s="10"/>
      <c r="H893" s="10"/>
      <c r="I893" s="10"/>
    </row>
    <row r="894" spans="1:9" s="21" customFormat="1" x14ac:dyDescent="0.25">
      <c r="A894" s="16">
        <v>41108</v>
      </c>
      <c r="B894" s="15">
        <v>11</v>
      </c>
      <c r="C894" s="14" t="s">
        <v>117</v>
      </c>
      <c r="D894" s="43">
        <v>132.04</v>
      </c>
      <c r="E894" s="43"/>
      <c r="F894" s="10"/>
      <c r="G894" s="10"/>
      <c r="H894" s="10"/>
      <c r="I894" s="10"/>
    </row>
    <row r="895" spans="1:9" s="21" customFormat="1" x14ac:dyDescent="0.25">
      <c r="A895" s="16">
        <v>41109</v>
      </c>
      <c r="B895" s="15">
        <v>11</v>
      </c>
      <c r="C895" s="14" t="s">
        <v>116</v>
      </c>
      <c r="D895" s="43">
        <v>132.27000000000001</v>
      </c>
      <c r="E895" s="43"/>
      <c r="F895" s="10"/>
      <c r="G895" s="10"/>
      <c r="H895" s="10"/>
      <c r="I895" s="10"/>
    </row>
    <row r="896" spans="1:9" s="21" customFormat="1" x14ac:dyDescent="0.25">
      <c r="A896" s="16">
        <v>41110</v>
      </c>
      <c r="B896" s="15">
        <v>11</v>
      </c>
      <c r="C896" s="14">
        <v>0</v>
      </c>
      <c r="D896" s="43">
        <v>132.03</v>
      </c>
      <c r="E896" s="43"/>
      <c r="F896" s="10"/>
      <c r="G896" s="10"/>
      <c r="H896" s="10"/>
      <c r="I896" s="10"/>
    </row>
    <row r="897" spans="1:9" s="21" customFormat="1" x14ac:dyDescent="0.25">
      <c r="A897" s="16">
        <v>41113</v>
      </c>
      <c r="B897" s="15">
        <v>11.1</v>
      </c>
      <c r="C897" s="14" t="s">
        <v>115</v>
      </c>
      <c r="D897" s="43">
        <v>132.29</v>
      </c>
      <c r="E897" s="43"/>
      <c r="F897" s="10"/>
      <c r="G897" s="10"/>
      <c r="H897" s="10"/>
      <c r="I897" s="10"/>
    </row>
    <row r="898" spans="1:9" s="21" customFormat="1" x14ac:dyDescent="0.25">
      <c r="A898" s="16">
        <v>41114</v>
      </c>
      <c r="B898" s="15">
        <v>11.1</v>
      </c>
      <c r="C898" s="14" t="s">
        <v>114</v>
      </c>
      <c r="D898" s="43">
        <v>132.59</v>
      </c>
      <c r="E898" s="43"/>
      <c r="F898" s="10"/>
      <c r="G898" s="10"/>
      <c r="H898" s="10"/>
      <c r="I898" s="10"/>
    </row>
    <row r="899" spans="1:9" s="21" customFormat="1" x14ac:dyDescent="0.25">
      <c r="A899" s="16">
        <v>41115</v>
      </c>
      <c r="B899" s="15">
        <v>11.5</v>
      </c>
      <c r="C899" s="14" t="s">
        <v>113</v>
      </c>
      <c r="D899" s="43">
        <v>132.84</v>
      </c>
      <c r="E899" s="43"/>
      <c r="F899" s="10"/>
      <c r="G899" s="10"/>
      <c r="H899" s="10"/>
      <c r="I899" s="10"/>
    </row>
    <row r="900" spans="1:9" s="21" customFormat="1" x14ac:dyDescent="0.25">
      <c r="A900" s="16">
        <v>41116</v>
      </c>
      <c r="B900" s="15">
        <v>11.5</v>
      </c>
      <c r="C900" s="14" t="s">
        <v>112</v>
      </c>
      <c r="D900" s="43">
        <v>133.06</v>
      </c>
      <c r="E900" s="43"/>
      <c r="F900" s="10"/>
      <c r="G900" s="10"/>
      <c r="H900" s="10"/>
      <c r="I900" s="10"/>
    </row>
    <row r="901" spans="1:9" s="21" customFormat="1" x14ac:dyDescent="0.25">
      <c r="A901" s="16">
        <v>41117</v>
      </c>
      <c r="B901" s="15">
        <v>11.51</v>
      </c>
      <c r="C901" s="14" t="s">
        <v>111</v>
      </c>
      <c r="D901" s="43">
        <v>133.53</v>
      </c>
      <c r="E901" s="43"/>
      <c r="F901" s="10"/>
      <c r="G901" s="10"/>
      <c r="H901" s="10"/>
      <c r="I901" s="10"/>
    </row>
    <row r="902" spans="1:9" s="21" customFormat="1" x14ac:dyDescent="0.25">
      <c r="A902" s="16">
        <v>41120</v>
      </c>
      <c r="B902" s="15">
        <v>11.5</v>
      </c>
      <c r="C902" s="14" t="s">
        <v>110</v>
      </c>
      <c r="D902" s="43">
        <v>133.47</v>
      </c>
      <c r="E902" s="43"/>
      <c r="F902" s="10"/>
      <c r="G902" s="10"/>
      <c r="H902" s="10"/>
      <c r="I902" s="10"/>
    </row>
    <row r="903" spans="1:9" s="21" customFormat="1" x14ac:dyDescent="0.25">
      <c r="A903" s="13">
        <v>41121</v>
      </c>
      <c r="B903" s="12">
        <v>11.5</v>
      </c>
      <c r="C903" s="11">
        <v>0</v>
      </c>
      <c r="D903" s="44">
        <v>132.93</v>
      </c>
      <c r="E903" s="44"/>
      <c r="F903" s="10"/>
      <c r="G903" s="10"/>
      <c r="H903" s="10"/>
      <c r="I903" s="10"/>
    </row>
    <row r="905" spans="1:9" s="21" customFormat="1" ht="85.5" customHeight="1" x14ac:dyDescent="0.25">
      <c r="A905" s="45" t="s">
        <v>109</v>
      </c>
      <c r="B905" s="46"/>
      <c r="C905" s="46"/>
      <c r="D905" s="46"/>
      <c r="E905" s="47"/>
      <c r="F905" s="10"/>
      <c r="G905" s="10"/>
      <c r="H905" s="10"/>
      <c r="I905" s="10"/>
    </row>
  </sheetData>
  <pageMargins left="0.75" right="0.75" top="1" bottom="1" header="0.5" footer="0.5"/>
  <pageSetup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4"/>
  <sheetViews>
    <sheetView workbookViewId="0">
      <selection sqref="A1:XFD1048576"/>
    </sheetView>
  </sheetViews>
  <sheetFormatPr defaultRowHeight="13.5" x14ac:dyDescent="0.25"/>
  <cols>
    <col min="1" max="1" width="31" style="48" customWidth="1"/>
    <col min="2" max="2" width="11.42578125" style="51" customWidth="1"/>
    <col min="3" max="3" width="13.7109375" style="19" customWidth="1"/>
    <col min="4" max="4" width="16.28515625" style="19" customWidth="1"/>
    <col min="5" max="5" width="42.7109375" style="19" customWidth="1"/>
    <col min="6" max="6" width="4.5703125" style="9" bestFit="1" customWidth="1"/>
    <col min="7" max="7" width="5.28515625" style="9" bestFit="1" customWidth="1"/>
    <col min="8" max="8" width="6.7109375" style="9" bestFit="1" customWidth="1"/>
    <col min="9" max="9" width="5.7109375" style="9" bestFit="1" customWidth="1"/>
    <col min="10" max="16384" width="9.140625" style="19"/>
  </cols>
  <sheetData>
    <row r="1" spans="1:9" ht="18.75" x14ac:dyDescent="0.3">
      <c r="A1" s="76" t="s">
        <v>239</v>
      </c>
      <c r="B1" s="31"/>
      <c r="C1" s="31"/>
      <c r="D1" s="31"/>
      <c r="E1" s="75"/>
    </row>
    <row r="2" spans="1:9" x14ac:dyDescent="0.25">
      <c r="B2" s="21"/>
    </row>
    <row r="3" spans="1:9" s="21" customFormat="1" x14ac:dyDescent="0.25">
      <c r="A3" s="30"/>
      <c r="F3" s="10"/>
      <c r="G3" s="10"/>
      <c r="H3" s="10"/>
      <c r="I3" s="10"/>
    </row>
    <row r="4" spans="1:9" s="34" customFormat="1" ht="15.75" x14ac:dyDescent="0.3">
      <c r="A4" s="74" t="s">
        <v>230</v>
      </c>
      <c r="B4" s="25" t="s">
        <v>229</v>
      </c>
      <c r="C4" s="73" t="s">
        <v>228</v>
      </c>
      <c r="D4" s="25" t="s">
        <v>227</v>
      </c>
      <c r="E4" s="33" t="s">
        <v>226</v>
      </c>
      <c r="F4" s="24"/>
      <c r="G4" s="24"/>
      <c r="H4" s="24"/>
      <c r="I4" s="24"/>
    </row>
    <row r="5" spans="1:9" x14ac:dyDescent="0.25">
      <c r="A5" s="72">
        <v>39863</v>
      </c>
      <c r="B5" s="71">
        <v>100</v>
      </c>
      <c r="C5" s="70">
        <v>0</v>
      </c>
      <c r="D5" s="69">
        <v>100</v>
      </c>
      <c r="E5" s="68" t="s">
        <v>225</v>
      </c>
    </row>
    <row r="6" spans="1:9" x14ac:dyDescent="0.25">
      <c r="A6" s="35">
        <f>A5+1</f>
        <v>39864</v>
      </c>
      <c r="B6" s="64">
        <v>100</v>
      </c>
      <c r="C6" s="37">
        <v>1228</v>
      </c>
      <c r="D6" s="66">
        <v>100.55</v>
      </c>
      <c r="E6" s="59"/>
    </row>
    <row r="7" spans="1:9" x14ac:dyDescent="0.25">
      <c r="A7" s="16">
        <v>39867</v>
      </c>
      <c r="B7" s="64">
        <v>100</v>
      </c>
      <c r="C7" s="37">
        <v>20028</v>
      </c>
      <c r="D7" s="66">
        <v>91.79</v>
      </c>
      <c r="E7" s="59"/>
    </row>
    <row r="8" spans="1:9" x14ac:dyDescent="0.25">
      <c r="A8" s="35">
        <v>39868</v>
      </c>
      <c r="B8" s="64">
        <v>100</v>
      </c>
      <c r="C8" s="37">
        <v>7555</v>
      </c>
      <c r="D8" s="66">
        <v>83.52</v>
      </c>
      <c r="E8" s="59"/>
    </row>
    <row r="9" spans="1:9" x14ac:dyDescent="0.25">
      <c r="A9" s="35">
        <v>39869</v>
      </c>
      <c r="B9" s="64">
        <v>105</v>
      </c>
      <c r="C9" s="37">
        <v>12527</v>
      </c>
      <c r="D9" s="66">
        <v>78.91</v>
      </c>
      <c r="E9" s="59"/>
    </row>
    <row r="10" spans="1:9" x14ac:dyDescent="0.25">
      <c r="A10" s="35">
        <v>39870</v>
      </c>
      <c r="B10" s="64">
        <v>93</v>
      </c>
      <c r="C10" s="37">
        <v>63000</v>
      </c>
      <c r="D10" s="66">
        <v>70.84</v>
      </c>
      <c r="E10" s="59"/>
    </row>
    <row r="11" spans="1:9" x14ac:dyDescent="0.25">
      <c r="A11" s="35">
        <v>39871</v>
      </c>
      <c r="B11" s="64">
        <v>85</v>
      </c>
      <c r="C11" s="37">
        <v>18474</v>
      </c>
      <c r="D11" s="66">
        <v>58.56</v>
      </c>
      <c r="E11" s="59"/>
    </row>
    <row r="12" spans="1:9" x14ac:dyDescent="0.25">
      <c r="A12" s="35">
        <v>39874</v>
      </c>
      <c r="B12" s="64">
        <v>80</v>
      </c>
      <c r="C12" s="37">
        <v>12029</v>
      </c>
      <c r="D12" s="66">
        <v>53.85</v>
      </c>
      <c r="E12" s="59"/>
    </row>
    <row r="13" spans="1:9" x14ac:dyDescent="0.25">
      <c r="A13" s="35">
        <v>39875</v>
      </c>
      <c r="B13" s="64">
        <v>90</v>
      </c>
      <c r="C13" s="37">
        <v>18520</v>
      </c>
      <c r="D13" s="66">
        <v>56.73</v>
      </c>
      <c r="E13" s="59"/>
    </row>
    <row r="14" spans="1:9" x14ac:dyDescent="0.25">
      <c r="A14" s="35">
        <v>39876</v>
      </c>
      <c r="B14" s="64">
        <v>90</v>
      </c>
      <c r="C14" s="37">
        <v>16800</v>
      </c>
      <c r="D14" s="66">
        <v>58.19</v>
      </c>
      <c r="E14" s="59"/>
    </row>
    <row r="15" spans="1:9" x14ac:dyDescent="0.25">
      <c r="A15" s="35">
        <v>39877</v>
      </c>
      <c r="B15" s="64">
        <v>85</v>
      </c>
      <c r="C15" s="37">
        <v>23308</v>
      </c>
      <c r="D15" s="66">
        <v>58.14</v>
      </c>
      <c r="E15" s="59"/>
    </row>
    <row r="16" spans="1:9" x14ac:dyDescent="0.25">
      <c r="A16" s="35">
        <v>39878</v>
      </c>
      <c r="B16" s="64">
        <v>80</v>
      </c>
      <c r="C16" s="37">
        <v>19500</v>
      </c>
      <c r="D16" s="66">
        <v>60.82</v>
      </c>
      <c r="E16" s="59"/>
    </row>
    <row r="17" spans="1:5" x14ac:dyDescent="0.25">
      <c r="A17" s="35">
        <v>39881</v>
      </c>
      <c r="B17" s="64">
        <v>85</v>
      </c>
      <c r="C17" s="37">
        <v>18181</v>
      </c>
      <c r="D17" s="66">
        <v>58.1</v>
      </c>
      <c r="E17" s="59"/>
    </row>
    <row r="18" spans="1:5" x14ac:dyDescent="0.25">
      <c r="A18" s="35">
        <v>39882</v>
      </c>
      <c r="B18" s="64">
        <v>95</v>
      </c>
      <c r="C18" s="37">
        <v>23000</v>
      </c>
      <c r="D18" s="66">
        <v>63.85</v>
      </c>
      <c r="E18" s="59"/>
    </row>
    <row r="19" spans="1:5" x14ac:dyDescent="0.25">
      <c r="A19" s="35">
        <v>39883</v>
      </c>
      <c r="B19" s="64">
        <v>85</v>
      </c>
      <c r="C19" s="37">
        <v>24481</v>
      </c>
      <c r="D19" s="66">
        <v>58.28</v>
      </c>
      <c r="E19" s="59"/>
    </row>
    <row r="20" spans="1:5" x14ac:dyDescent="0.25">
      <c r="A20" s="35">
        <v>39884</v>
      </c>
      <c r="B20" s="64">
        <v>85</v>
      </c>
      <c r="C20" s="37">
        <v>26239</v>
      </c>
      <c r="D20" s="66">
        <v>55.98</v>
      </c>
      <c r="E20" s="59"/>
    </row>
    <row r="21" spans="1:5" x14ac:dyDescent="0.25">
      <c r="A21" s="35">
        <v>39885</v>
      </c>
      <c r="B21" s="64">
        <v>85</v>
      </c>
      <c r="C21" s="37">
        <v>1045</v>
      </c>
      <c r="D21" s="66">
        <v>56.5</v>
      </c>
      <c r="E21" s="59"/>
    </row>
    <row r="22" spans="1:5" x14ac:dyDescent="0.25">
      <c r="A22" s="35">
        <v>39888</v>
      </c>
      <c r="B22" s="64">
        <v>85</v>
      </c>
      <c r="C22" s="37">
        <v>9049</v>
      </c>
      <c r="D22" s="66">
        <v>53.85</v>
      </c>
      <c r="E22" s="59"/>
    </row>
    <row r="23" spans="1:5" x14ac:dyDescent="0.25">
      <c r="A23" s="35">
        <v>39889</v>
      </c>
      <c r="B23" s="64">
        <v>85</v>
      </c>
      <c r="C23" s="37">
        <v>16400</v>
      </c>
      <c r="D23" s="66">
        <v>55.46</v>
      </c>
      <c r="E23" s="59"/>
    </row>
    <row r="24" spans="1:5" x14ac:dyDescent="0.25">
      <c r="A24" s="35">
        <v>39890</v>
      </c>
      <c r="B24" s="64">
        <v>85</v>
      </c>
      <c r="C24" s="37">
        <v>24624</v>
      </c>
      <c r="D24" s="66">
        <v>54.34</v>
      </c>
      <c r="E24" s="59"/>
    </row>
    <row r="25" spans="1:5" x14ac:dyDescent="0.25">
      <c r="A25" s="35">
        <v>39891</v>
      </c>
      <c r="B25" s="64">
        <v>85</v>
      </c>
      <c r="C25" s="37">
        <v>12834</v>
      </c>
      <c r="D25" s="66">
        <v>53.96</v>
      </c>
      <c r="E25" s="59"/>
    </row>
    <row r="26" spans="1:5" x14ac:dyDescent="0.25">
      <c r="A26" s="35">
        <v>39892</v>
      </c>
      <c r="B26" s="64">
        <v>85</v>
      </c>
      <c r="C26" s="37">
        <v>541</v>
      </c>
      <c r="D26" s="66">
        <v>53.51</v>
      </c>
      <c r="E26" s="59"/>
    </row>
    <row r="27" spans="1:5" x14ac:dyDescent="0.25">
      <c r="A27" s="35">
        <v>39895</v>
      </c>
      <c r="B27" s="64">
        <v>80</v>
      </c>
      <c r="C27" s="37">
        <v>42368</v>
      </c>
      <c r="D27" s="66">
        <v>51.41</v>
      </c>
      <c r="E27" s="59"/>
    </row>
    <row r="28" spans="1:5" x14ac:dyDescent="0.25">
      <c r="A28" s="35">
        <v>39896</v>
      </c>
      <c r="B28" s="64">
        <v>80</v>
      </c>
      <c r="C28" s="37">
        <v>6727</v>
      </c>
      <c r="D28" s="66">
        <v>51.55</v>
      </c>
      <c r="E28" s="59"/>
    </row>
    <row r="29" spans="1:5" x14ac:dyDescent="0.25">
      <c r="A29" s="35">
        <v>39897</v>
      </c>
      <c r="B29" s="64">
        <v>74.989999999999995</v>
      </c>
      <c r="C29" s="37">
        <v>26460</v>
      </c>
      <c r="D29" s="66">
        <v>54.45</v>
      </c>
      <c r="E29" s="59"/>
    </row>
    <row r="30" spans="1:5" x14ac:dyDescent="0.25">
      <c r="A30" s="35">
        <v>39898</v>
      </c>
      <c r="B30" s="64">
        <v>80</v>
      </c>
      <c r="C30" s="37">
        <v>36391</v>
      </c>
      <c r="D30" s="66">
        <v>58.45</v>
      </c>
      <c r="E30" s="59"/>
    </row>
    <row r="31" spans="1:5" x14ac:dyDescent="0.25">
      <c r="A31" s="35">
        <v>39899</v>
      </c>
      <c r="B31" s="64">
        <v>80</v>
      </c>
      <c r="C31" s="37">
        <v>19793</v>
      </c>
      <c r="D31" s="66">
        <v>62.76</v>
      </c>
      <c r="E31" s="59"/>
    </row>
    <row r="32" spans="1:5" x14ac:dyDescent="0.25">
      <c r="A32" s="35">
        <v>39902</v>
      </c>
      <c r="B32" s="64">
        <v>80</v>
      </c>
      <c r="C32" s="37">
        <v>11000</v>
      </c>
      <c r="D32" s="66">
        <v>65.37</v>
      </c>
      <c r="E32" s="59"/>
    </row>
    <row r="33" spans="1:5" x14ac:dyDescent="0.25">
      <c r="A33" s="35">
        <v>39903</v>
      </c>
      <c r="B33" s="64">
        <v>79.989999999999995</v>
      </c>
      <c r="C33" s="37">
        <v>59313</v>
      </c>
      <c r="D33" s="66">
        <v>67.73</v>
      </c>
      <c r="E33" s="59"/>
    </row>
    <row r="34" spans="1:5" x14ac:dyDescent="0.25">
      <c r="A34" s="35">
        <v>39904</v>
      </c>
      <c r="B34" s="64">
        <v>80</v>
      </c>
      <c r="C34" s="37">
        <v>6606</v>
      </c>
      <c r="D34" s="66">
        <v>64.05</v>
      </c>
      <c r="E34" s="59"/>
    </row>
    <row r="35" spans="1:5" x14ac:dyDescent="0.25">
      <c r="A35" s="35">
        <v>39905</v>
      </c>
      <c r="B35" s="64">
        <v>75</v>
      </c>
      <c r="C35" s="37">
        <v>32151</v>
      </c>
      <c r="D35" s="66">
        <v>63.53</v>
      </c>
      <c r="E35" s="59"/>
    </row>
    <row r="36" spans="1:5" x14ac:dyDescent="0.25">
      <c r="A36" s="35">
        <v>39906</v>
      </c>
      <c r="B36" s="64">
        <v>80</v>
      </c>
      <c r="C36" s="37">
        <v>112035</v>
      </c>
      <c r="D36" s="66">
        <v>63.35</v>
      </c>
      <c r="E36" s="59"/>
    </row>
    <row r="37" spans="1:5" x14ac:dyDescent="0.25">
      <c r="A37" s="35">
        <v>39909</v>
      </c>
      <c r="B37" s="64">
        <v>80</v>
      </c>
      <c r="C37" s="37">
        <v>66907</v>
      </c>
      <c r="D37" s="66">
        <v>62.89</v>
      </c>
      <c r="E37" s="59"/>
    </row>
    <row r="38" spans="1:5" x14ac:dyDescent="0.25">
      <c r="A38" s="35">
        <v>39910</v>
      </c>
      <c r="B38" s="64">
        <v>85</v>
      </c>
      <c r="C38" s="37">
        <v>12649</v>
      </c>
      <c r="D38" s="66">
        <v>63.12</v>
      </c>
      <c r="E38" s="59"/>
    </row>
    <row r="39" spans="1:5" x14ac:dyDescent="0.25">
      <c r="A39" s="35">
        <v>39911</v>
      </c>
      <c r="B39" s="64">
        <v>90</v>
      </c>
      <c r="C39" s="37">
        <v>4024</v>
      </c>
      <c r="D39" s="66">
        <v>63.71</v>
      </c>
      <c r="E39" s="59"/>
    </row>
    <row r="40" spans="1:5" x14ac:dyDescent="0.25">
      <c r="A40" s="35">
        <v>39912</v>
      </c>
      <c r="B40" s="64">
        <v>100</v>
      </c>
      <c r="C40" s="37">
        <v>19225</v>
      </c>
      <c r="D40" s="66">
        <v>67.819999999999993</v>
      </c>
      <c r="E40" s="59"/>
    </row>
    <row r="41" spans="1:5" x14ac:dyDescent="0.25">
      <c r="A41" s="35">
        <f>A40+1</f>
        <v>39913</v>
      </c>
      <c r="B41" s="64">
        <v>100</v>
      </c>
      <c r="C41" s="14">
        <v>0</v>
      </c>
      <c r="D41" s="66">
        <v>67.819999999999993</v>
      </c>
      <c r="E41" s="59"/>
    </row>
    <row r="42" spans="1:5" x14ac:dyDescent="0.25">
      <c r="A42" s="35">
        <f>A41+3</f>
        <v>39916</v>
      </c>
      <c r="B42" s="64">
        <v>100</v>
      </c>
      <c r="C42" s="14">
        <v>0</v>
      </c>
      <c r="D42" s="66">
        <v>67.819999999999993</v>
      </c>
      <c r="E42" s="59"/>
    </row>
    <row r="43" spans="1:5" x14ac:dyDescent="0.25">
      <c r="A43" s="35">
        <v>39917</v>
      </c>
      <c r="B43" s="64">
        <v>95</v>
      </c>
      <c r="C43" s="37">
        <v>15438</v>
      </c>
      <c r="D43" s="66">
        <v>70.849999999999994</v>
      </c>
      <c r="E43" s="59"/>
    </row>
    <row r="44" spans="1:5" x14ac:dyDescent="0.25">
      <c r="A44" s="35">
        <v>39918</v>
      </c>
      <c r="B44" s="64">
        <v>95</v>
      </c>
      <c r="C44" s="37">
        <v>59621</v>
      </c>
      <c r="D44" s="66">
        <v>73.31</v>
      </c>
      <c r="E44" s="59"/>
    </row>
    <row r="45" spans="1:5" x14ac:dyDescent="0.25">
      <c r="A45" s="35">
        <v>39919</v>
      </c>
      <c r="B45" s="64">
        <v>98.5</v>
      </c>
      <c r="C45" s="37">
        <v>84326</v>
      </c>
      <c r="D45" s="66">
        <v>75.959999999999994</v>
      </c>
      <c r="E45" s="59"/>
    </row>
    <row r="46" spans="1:5" x14ac:dyDescent="0.25">
      <c r="A46" s="35">
        <v>39920</v>
      </c>
      <c r="B46" s="64">
        <v>110</v>
      </c>
      <c r="C46" s="37">
        <v>45150</v>
      </c>
      <c r="D46" s="66">
        <v>79.34</v>
      </c>
      <c r="E46" s="59"/>
    </row>
    <row r="47" spans="1:5" x14ac:dyDescent="0.25">
      <c r="A47" s="35">
        <v>39923</v>
      </c>
      <c r="B47" s="64">
        <v>115</v>
      </c>
      <c r="C47" s="37">
        <v>11742</v>
      </c>
      <c r="D47" s="66">
        <v>84.7</v>
      </c>
      <c r="E47" s="59"/>
    </row>
    <row r="48" spans="1:5" x14ac:dyDescent="0.25">
      <c r="A48" s="35">
        <v>39924</v>
      </c>
      <c r="B48" s="64">
        <v>123</v>
      </c>
      <c r="C48" s="37">
        <v>7828</v>
      </c>
      <c r="D48" s="66">
        <v>90.15</v>
      </c>
      <c r="E48" s="59"/>
    </row>
    <row r="49" spans="1:5" x14ac:dyDescent="0.25">
      <c r="A49" s="35">
        <v>39925</v>
      </c>
      <c r="B49" s="64">
        <v>130</v>
      </c>
      <c r="C49" s="37">
        <v>132613</v>
      </c>
      <c r="D49" s="66">
        <v>92.52</v>
      </c>
      <c r="E49" s="59"/>
    </row>
    <row r="50" spans="1:5" x14ac:dyDescent="0.25">
      <c r="A50" s="35">
        <v>39926</v>
      </c>
      <c r="B50" s="64">
        <v>155</v>
      </c>
      <c r="C50" s="37">
        <v>60688</v>
      </c>
      <c r="D50" s="66">
        <v>97.65</v>
      </c>
      <c r="E50" s="59"/>
    </row>
    <row r="51" spans="1:5" x14ac:dyDescent="0.25">
      <c r="A51" s="35">
        <v>39927</v>
      </c>
      <c r="B51" s="64">
        <v>155</v>
      </c>
      <c r="C51" s="37">
        <v>11364</v>
      </c>
      <c r="D51" s="66">
        <v>98.64</v>
      </c>
      <c r="E51" s="59"/>
    </row>
    <row r="52" spans="1:5" x14ac:dyDescent="0.25">
      <c r="A52" s="35">
        <f>A51+3</f>
        <v>39930</v>
      </c>
      <c r="B52" s="64">
        <v>160</v>
      </c>
      <c r="C52" s="37">
        <v>9717</v>
      </c>
      <c r="D52" s="66">
        <v>100.71</v>
      </c>
      <c r="E52" s="59"/>
    </row>
    <row r="53" spans="1:5" x14ac:dyDescent="0.25">
      <c r="A53" s="35">
        <f>A52+1</f>
        <v>39931</v>
      </c>
      <c r="B53" s="64">
        <v>155</v>
      </c>
      <c r="C53" s="37">
        <v>11555</v>
      </c>
      <c r="D53" s="66">
        <v>99.12</v>
      </c>
      <c r="E53" s="59"/>
    </row>
    <row r="54" spans="1:5" x14ac:dyDescent="0.25">
      <c r="A54" s="35">
        <f>A53+1</f>
        <v>39932</v>
      </c>
      <c r="B54" s="64">
        <v>155</v>
      </c>
      <c r="C54" s="37">
        <v>39813</v>
      </c>
      <c r="D54" s="66">
        <v>99.55</v>
      </c>
      <c r="E54" s="59"/>
    </row>
    <row r="55" spans="1:5" x14ac:dyDescent="0.25">
      <c r="A55" s="35">
        <f>A54+1</f>
        <v>39933</v>
      </c>
      <c r="B55" s="64">
        <v>156</v>
      </c>
      <c r="C55" s="37">
        <v>9411</v>
      </c>
      <c r="D55" s="66">
        <v>99.81</v>
      </c>
      <c r="E55" s="59"/>
    </row>
    <row r="56" spans="1:5" x14ac:dyDescent="0.25">
      <c r="A56" s="35">
        <v>39934</v>
      </c>
      <c r="B56" s="64">
        <v>156</v>
      </c>
      <c r="C56" s="67">
        <v>0</v>
      </c>
      <c r="D56" s="66">
        <v>99.81</v>
      </c>
      <c r="E56" s="59"/>
    </row>
    <row r="57" spans="1:5" x14ac:dyDescent="0.25">
      <c r="A57" s="35">
        <f>A55+4</f>
        <v>39937</v>
      </c>
      <c r="B57" s="64">
        <v>160</v>
      </c>
      <c r="C57" s="37">
        <v>17439</v>
      </c>
      <c r="D57" s="66">
        <v>103.34</v>
      </c>
      <c r="E57" s="59"/>
    </row>
    <row r="58" spans="1:5" x14ac:dyDescent="0.25">
      <c r="A58" s="35">
        <f>A57+1</f>
        <v>39938</v>
      </c>
      <c r="B58" s="64">
        <v>155</v>
      </c>
      <c r="C58" s="37">
        <v>406012</v>
      </c>
      <c r="D58" s="66">
        <v>106.48</v>
      </c>
      <c r="E58" s="59"/>
    </row>
    <row r="59" spans="1:5" x14ac:dyDescent="0.25">
      <c r="A59" s="35">
        <f>A58+1</f>
        <v>39939</v>
      </c>
      <c r="B59" s="64">
        <v>155</v>
      </c>
      <c r="C59" s="37">
        <v>68755</v>
      </c>
      <c r="D59" s="66">
        <v>113.44</v>
      </c>
      <c r="E59" s="59"/>
    </row>
    <row r="60" spans="1:5" x14ac:dyDescent="0.25">
      <c r="A60" s="35">
        <f>A59+1</f>
        <v>39940</v>
      </c>
      <c r="B60" s="64">
        <v>157</v>
      </c>
      <c r="C60" s="37">
        <v>216</v>
      </c>
      <c r="D60" s="66">
        <v>122.14</v>
      </c>
      <c r="E60" s="59"/>
    </row>
    <row r="61" spans="1:5" x14ac:dyDescent="0.25">
      <c r="A61" s="35">
        <f>A60+1</f>
        <v>39941</v>
      </c>
      <c r="B61" s="64">
        <v>155</v>
      </c>
      <c r="C61" s="37">
        <v>45662</v>
      </c>
      <c r="D61" s="43">
        <v>128.80000000000001</v>
      </c>
      <c r="E61" s="59"/>
    </row>
    <row r="62" spans="1:5" x14ac:dyDescent="0.25">
      <c r="A62" s="35">
        <f>A60+4</f>
        <v>39944</v>
      </c>
      <c r="B62" s="64">
        <v>155</v>
      </c>
      <c r="C62" s="37">
        <v>418336</v>
      </c>
      <c r="D62" s="43">
        <v>135.38999999999999</v>
      </c>
      <c r="E62" s="59"/>
    </row>
    <row r="63" spans="1:5" x14ac:dyDescent="0.25">
      <c r="A63" s="35">
        <f>A62+1</f>
        <v>39945</v>
      </c>
      <c r="B63" s="64">
        <v>160</v>
      </c>
      <c r="C63" s="37">
        <v>234782</v>
      </c>
      <c r="D63" s="43">
        <v>137.62</v>
      </c>
      <c r="E63" s="59"/>
    </row>
    <row r="64" spans="1:5" x14ac:dyDescent="0.25">
      <c r="A64" s="35">
        <f>A63+1</f>
        <v>39946</v>
      </c>
      <c r="B64" s="64">
        <v>155</v>
      </c>
      <c r="C64" s="37">
        <v>32246</v>
      </c>
      <c r="D64" s="43">
        <v>135.85</v>
      </c>
      <c r="E64" s="59"/>
    </row>
    <row r="65" spans="1:5" x14ac:dyDescent="0.25">
      <c r="A65" s="35">
        <f>A64+1</f>
        <v>39947</v>
      </c>
      <c r="B65" s="64">
        <v>155</v>
      </c>
      <c r="C65" s="37">
        <v>214307</v>
      </c>
      <c r="D65" s="43">
        <v>137.91999999999999</v>
      </c>
      <c r="E65" s="59"/>
    </row>
    <row r="66" spans="1:5" x14ac:dyDescent="0.25">
      <c r="A66" s="35">
        <f>A65+1</f>
        <v>39948</v>
      </c>
      <c r="B66" s="64">
        <v>155</v>
      </c>
      <c r="C66" s="63">
        <v>182848</v>
      </c>
      <c r="D66" s="43">
        <v>134.34</v>
      </c>
      <c r="E66" s="59"/>
    </row>
    <row r="67" spans="1:5" x14ac:dyDescent="0.25">
      <c r="A67" s="35">
        <f>A65+4</f>
        <v>39951</v>
      </c>
      <c r="B67" s="64">
        <v>155</v>
      </c>
      <c r="C67" s="63">
        <v>2301</v>
      </c>
      <c r="D67" s="43">
        <v>133.19999999999999</v>
      </c>
      <c r="E67" s="59"/>
    </row>
    <row r="68" spans="1:5" x14ac:dyDescent="0.25">
      <c r="A68" s="35">
        <f>A67+1</f>
        <v>39952</v>
      </c>
      <c r="B68" s="64">
        <v>170</v>
      </c>
      <c r="C68" s="63">
        <v>1077952</v>
      </c>
      <c r="D68" s="43">
        <v>135.22999999999999</v>
      </c>
      <c r="E68" s="59"/>
    </row>
    <row r="69" spans="1:5" x14ac:dyDescent="0.25">
      <c r="A69" s="35">
        <f>A68+1</f>
        <v>39953</v>
      </c>
      <c r="B69" s="64">
        <v>176</v>
      </c>
      <c r="C69" s="63">
        <v>9455</v>
      </c>
      <c r="D69" s="43">
        <v>137.99</v>
      </c>
      <c r="E69" s="59"/>
    </row>
    <row r="70" spans="1:5" x14ac:dyDescent="0.25">
      <c r="A70" s="35">
        <f>A69+1</f>
        <v>39954</v>
      </c>
      <c r="B70" s="64">
        <v>182</v>
      </c>
      <c r="C70" s="63">
        <v>21333</v>
      </c>
      <c r="D70" s="43">
        <v>140.16</v>
      </c>
      <c r="E70" s="59"/>
    </row>
    <row r="71" spans="1:5" x14ac:dyDescent="0.25">
      <c r="A71" s="35">
        <f>A70+1</f>
        <v>39955</v>
      </c>
      <c r="B71" s="64">
        <v>186</v>
      </c>
      <c r="C71" s="63">
        <v>33421</v>
      </c>
      <c r="D71" s="43">
        <v>140.13999999999999</v>
      </c>
      <c r="E71" s="59"/>
    </row>
    <row r="72" spans="1:5" x14ac:dyDescent="0.25">
      <c r="A72" s="35">
        <f>A70+4</f>
        <v>39958</v>
      </c>
      <c r="B72" s="64">
        <v>186</v>
      </c>
      <c r="C72" s="14">
        <v>0</v>
      </c>
      <c r="D72" s="43">
        <v>140.13999999999999</v>
      </c>
      <c r="E72" s="65"/>
    </row>
    <row r="73" spans="1:5" x14ac:dyDescent="0.25">
      <c r="A73" s="35">
        <f>A72+1</f>
        <v>39959</v>
      </c>
      <c r="B73" s="64">
        <v>200</v>
      </c>
      <c r="C73" s="63">
        <v>7159</v>
      </c>
      <c r="D73" s="43">
        <v>141.59</v>
      </c>
      <c r="E73" s="59"/>
    </row>
    <row r="74" spans="1:5" x14ac:dyDescent="0.25">
      <c r="A74" s="35">
        <f>A73+1</f>
        <v>39960</v>
      </c>
      <c r="B74" s="64">
        <v>220</v>
      </c>
      <c r="C74" s="63">
        <v>114923</v>
      </c>
      <c r="D74" s="43">
        <v>141.46</v>
      </c>
      <c r="E74" s="59"/>
    </row>
    <row r="75" spans="1:5" x14ac:dyDescent="0.25">
      <c r="A75" s="35">
        <f>A74+1</f>
        <v>39961</v>
      </c>
      <c r="B75" s="64">
        <v>218</v>
      </c>
      <c r="C75" s="63">
        <v>21870</v>
      </c>
      <c r="D75" s="43">
        <v>139.34</v>
      </c>
      <c r="E75" s="59"/>
    </row>
    <row r="76" spans="1:5" x14ac:dyDescent="0.25">
      <c r="A76" s="35">
        <f>A75+1</f>
        <v>39962</v>
      </c>
      <c r="B76" s="64">
        <v>218</v>
      </c>
      <c r="C76" s="63">
        <v>29663</v>
      </c>
      <c r="D76" s="43">
        <v>139.53</v>
      </c>
      <c r="E76" s="59"/>
    </row>
    <row r="77" spans="1:5" x14ac:dyDescent="0.25">
      <c r="A77" s="35">
        <f>A75+4</f>
        <v>39965</v>
      </c>
      <c r="B77" s="64">
        <v>215</v>
      </c>
      <c r="C77" s="63">
        <v>22272</v>
      </c>
      <c r="D77" s="43">
        <v>138.82</v>
      </c>
      <c r="E77" s="59"/>
    </row>
    <row r="78" spans="1:5" x14ac:dyDescent="0.25">
      <c r="A78" s="35">
        <f>A77+1</f>
        <v>39966</v>
      </c>
      <c r="B78" s="64">
        <v>215</v>
      </c>
      <c r="C78" s="63">
        <v>82019</v>
      </c>
      <c r="D78" s="43">
        <v>139.05000000000001</v>
      </c>
      <c r="E78" s="59"/>
    </row>
    <row r="79" spans="1:5" x14ac:dyDescent="0.25">
      <c r="A79" s="35">
        <f>A78+1</f>
        <v>39967</v>
      </c>
      <c r="B79" s="64">
        <v>215</v>
      </c>
      <c r="C79" s="63">
        <v>8019</v>
      </c>
      <c r="D79" s="43">
        <v>138.13999999999999</v>
      </c>
      <c r="E79" s="59"/>
    </row>
    <row r="80" spans="1:5" x14ac:dyDescent="0.25">
      <c r="A80" s="35">
        <f>A79+1</f>
        <v>39968</v>
      </c>
      <c r="B80" s="64">
        <v>225</v>
      </c>
      <c r="C80" s="63">
        <v>21175</v>
      </c>
      <c r="D80" s="43">
        <v>138.53</v>
      </c>
      <c r="E80" s="59"/>
    </row>
    <row r="81" spans="1:5" x14ac:dyDescent="0.25">
      <c r="A81" s="35">
        <f>A80+1</f>
        <v>39969</v>
      </c>
      <c r="B81" s="64">
        <v>230</v>
      </c>
      <c r="C81" s="63">
        <v>5343</v>
      </c>
      <c r="D81" s="43">
        <v>142.43</v>
      </c>
      <c r="E81" s="59"/>
    </row>
    <row r="82" spans="1:5" x14ac:dyDescent="0.25">
      <c r="A82" s="35">
        <f>A80+4</f>
        <v>39972</v>
      </c>
      <c r="B82" s="64">
        <v>230</v>
      </c>
      <c r="C82" s="63">
        <v>85643</v>
      </c>
      <c r="D82" s="43">
        <v>142.57</v>
      </c>
      <c r="E82" s="59"/>
    </row>
    <row r="83" spans="1:5" x14ac:dyDescent="0.25">
      <c r="A83" s="35">
        <f>A82+1</f>
        <v>39973</v>
      </c>
      <c r="B83" s="64">
        <v>230</v>
      </c>
      <c r="C83" s="63">
        <v>8831</v>
      </c>
      <c r="D83" s="43">
        <v>142.22</v>
      </c>
      <c r="E83" s="59"/>
    </row>
    <row r="84" spans="1:5" x14ac:dyDescent="0.25">
      <c r="A84" s="35">
        <f>A83+1</f>
        <v>39974</v>
      </c>
      <c r="B84" s="64">
        <v>238</v>
      </c>
      <c r="C84" s="63">
        <v>101105</v>
      </c>
      <c r="D84" s="43">
        <v>142.30000000000001</v>
      </c>
      <c r="E84" s="59"/>
    </row>
    <row r="85" spans="1:5" x14ac:dyDescent="0.25">
      <c r="A85" s="35">
        <f>A84+1</f>
        <v>39975</v>
      </c>
      <c r="B85" s="64">
        <v>260</v>
      </c>
      <c r="C85" s="63">
        <v>40413</v>
      </c>
      <c r="D85" s="43">
        <v>141.77000000000001</v>
      </c>
      <c r="E85" s="59"/>
    </row>
    <row r="86" spans="1:5" x14ac:dyDescent="0.25">
      <c r="A86" s="35">
        <f>A85+1</f>
        <v>39976</v>
      </c>
      <c r="B86" s="64">
        <v>287</v>
      </c>
      <c r="C86" s="63">
        <v>465561</v>
      </c>
      <c r="D86" s="43">
        <v>143.46</v>
      </c>
      <c r="E86" s="59"/>
    </row>
    <row r="87" spans="1:5" x14ac:dyDescent="0.25">
      <c r="A87" s="35">
        <f>A85+4</f>
        <v>39979</v>
      </c>
      <c r="B87" s="36">
        <v>300</v>
      </c>
      <c r="C87" s="37">
        <v>155598</v>
      </c>
      <c r="D87" s="43">
        <v>141.96</v>
      </c>
      <c r="E87" s="59"/>
    </row>
    <row r="88" spans="1:5" x14ac:dyDescent="0.25">
      <c r="A88" s="35">
        <f>A87+1</f>
        <v>39980</v>
      </c>
      <c r="B88" s="36">
        <v>321</v>
      </c>
      <c r="C88" s="37">
        <v>344446</v>
      </c>
      <c r="D88" s="43">
        <v>142.97999999999999</v>
      </c>
      <c r="E88" s="59"/>
    </row>
    <row r="89" spans="1:5" x14ac:dyDescent="0.25">
      <c r="A89" s="35">
        <f>A88+1</f>
        <v>39981</v>
      </c>
      <c r="B89" s="36">
        <v>315</v>
      </c>
      <c r="C89" s="37">
        <v>93162</v>
      </c>
      <c r="D89" s="43">
        <v>143.29</v>
      </c>
      <c r="E89" s="59"/>
    </row>
    <row r="90" spans="1:5" x14ac:dyDescent="0.25">
      <c r="A90" s="35">
        <f>A89+1</f>
        <v>39982</v>
      </c>
      <c r="B90" s="36">
        <v>305</v>
      </c>
      <c r="C90" s="37">
        <v>162005</v>
      </c>
      <c r="D90" s="43">
        <v>142.1</v>
      </c>
      <c r="E90" s="59"/>
    </row>
    <row r="91" spans="1:5" x14ac:dyDescent="0.25">
      <c r="A91" s="35">
        <f>A90+1</f>
        <v>39983</v>
      </c>
      <c r="B91" s="36">
        <v>306</v>
      </c>
      <c r="C91" s="37">
        <v>1728443</v>
      </c>
      <c r="D91" s="43">
        <v>146.33000000000001</v>
      </c>
      <c r="E91" s="59"/>
    </row>
    <row r="92" spans="1:5" x14ac:dyDescent="0.25">
      <c r="A92" s="35">
        <f>A90+4</f>
        <v>39986</v>
      </c>
      <c r="B92" s="36">
        <v>306</v>
      </c>
      <c r="C92" s="37">
        <v>311065</v>
      </c>
      <c r="D92" s="43">
        <v>148.37</v>
      </c>
      <c r="E92" s="59"/>
    </row>
    <row r="93" spans="1:5" x14ac:dyDescent="0.25">
      <c r="A93" s="35">
        <f>A92+1</f>
        <v>39987</v>
      </c>
      <c r="B93" s="36">
        <v>306</v>
      </c>
      <c r="C93" s="37">
        <v>194038</v>
      </c>
      <c r="D93" s="43">
        <v>148.21</v>
      </c>
      <c r="E93" s="59"/>
    </row>
    <row r="94" spans="1:5" x14ac:dyDescent="0.25">
      <c r="A94" s="35">
        <f>A93+1</f>
        <v>39988</v>
      </c>
      <c r="B94" s="36">
        <v>290</v>
      </c>
      <c r="C94" s="37">
        <v>259663</v>
      </c>
      <c r="D94" s="43">
        <v>148.99</v>
      </c>
      <c r="E94" s="59"/>
    </row>
    <row r="95" spans="1:5" x14ac:dyDescent="0.25">
      <c r="A95" s="35">
        <f>A94+1</f>
        <v>39989</v>
      </c>
      <c r="B95" s="36">
        <v>300</v>
      </c>
      <c r="C95" s="37">
        <v>260009</v>
      </c>
      <c r="D95" s="43">
        <v>148.99</v>
      </c>
      <c r="E95" s="59"/>
    </row>
    <row r="96" spans="1:5" x14ac:dyDescent="0.25">
      <c r="A96" s="35">
        <f>A95+1</f>
        <v>39990</v>
      </c>
      <c r="B96" s="36">
        <v>300</v>
      </c>
      <c r="C96" s="37">
        <v>106013</v>
      </c>
      <c r="D96" s="43">
        <v>151.66</v>
      </c>
      <c r="E96" s="59"/>
    </row>
    <row r="97" spans="1:5" x14ac:dyDescent="0.25">
      <c r="A97" s="35">
        <f>A95+4</f>
        <v>39993</v>
      </c>
      <c r="B97" s="36">
        <v>290</v>
      </c>
      <c r="C97" s="37">
        <v>37502</v>
      </c>
      <c r="D97" s="43">
        <v>152.4</v>
      </c>
      <c r="E97" s="59"/>
    </row>
    <row r="98" spans="1:5" x14ac:dyDescent="0.25">
      <c r="A98" s="35">
        <f>A97+1</f>
        <v>39994</v>
      </c>
      <c r="B98" s="36">
        <v>299</v>
      </c>
      <c r="C98" s="37">
        <v>23752</v>
      </c>
      <c r="D98" s="43">
        <v>154.41999999999999</v>
      </c>
      <c r="E98" s="59"/>
    </row>
    <row r="99" spans="1:5" x14ac:dyDescent="0.25">
      <c r="A99" s="35">
        <f>A98+1</f>
        <v>39995</v>
      </c>
      <c r="B99" s="36">
        <v>299</v>
      </c>
      <c r="C99" s="37">
        <v>80889</v>
      </c>
      <c r="D99" s="43">
        <v>151.56</v>
      </c>
      <c r="E99" s="59"/>
    </row>
    <row r="100" spans="1:5" x14ac:dyDescent="0.25">
      <c r="A100" s="35">
        <f>A99+1</f>
        <v>39996</v>
      </c>
      <c r="B100" s="36">
        <v>299</v>
      </c>
      <c r="C100" s="37">
        <v>423606</v>
      </c>
      <c r="D100" s="43">
        <v>152.12</v>
      </c>
      <c r="E100" s="59"/>
    </row>
    <row r="101" spans="1:5" x14ac:dyDescent="0.25">
      <c r="A101" s="35">
        <f>A100+1</f>
        <v>39997</v>
      </c>
      <c r="B101" s="36">
        <v>300</v>
      </c>
      <c r="C101" s="37">
        <v>55979</v>
      </c>
      <c r="D101" s="43">
        <v>152.04</v>
      </c>
      <c r="E101" s="59"/>
    </row>
    <row r="102" spans="1:5" x14ac:dyDescent="0.25">
      <c r="A102" s="35">
        <f>A100+4</f>
        <v>40000</v>
      </c>
      <c r="B102" s="36">
        <v>300</v>
      </c>
      <c r="C102" s="37">
        <v>90592</v>
      </c>
      <c r="D102" s="43">
        <v>149.77000000000001</v>
      </c>
      <c r="E102" s="59"/>
    </row>
    <row r="103" spans="1:5" x14ac:dyDescent="0.25">
      <c r="A103" s="35">
        <f>A102+1</f>
        <v>40001</v>
      </c>
      <c r="B103" s="36">
        <v>294</v>
      </c>
      <c r="C103" s="37">
        <v>52237</v>
      </c>
      <c r="D103" s="43">
        <v>147.81</v>
      </c>
      <c r="E103" s="59"/>
    </row>
    <row r="104" spans="1:5" x14ac:dyDescent="0.25">
      <c r="A104" s="35">
        <f>A103+1</f>
        <v>40002</v>
      </c>
      <c r="B104" s="36">
        <v>283.99</v>
      </c>
      <c r="C104" s="37">
        <v>6802</v>
      </c>
      <c r="D104" s="43">
        <v>144.97999999999999</v>
      </c>
      <c r="E104" s="59"/>
    </row>
    <row r="105" spans="1:5" x14ac:dyDescent="0.25">
      <c r="A105" s="35">
        <f>A104+1</f>
        <v>40003</v>
      </c>
      <c r="B105" s="36">
        <v>283</v>
      </c>
      <c r="C105" s="37">
        <v>123078</v>
      </c>
      <c r="D105" s="43">
        <v>144.55000000000001</v>
      </c>
      <c r="E105" s="59"/>
    </row>
    <row r="106" spans="1:5" x14ac:dyDescent="0.25">
      <c r="A106" s="35">
        <f>A105+1</f>
        <v>40004</v>
      </c>
      <c r="B106" s="36">
        <v>280</v>
      </c>
      <c r="C106" s="37">
        <v>90497</v>
      </c>
      <c r="D106" s="43">
        <v>142.66</v>
      </c>
      <c r="E106" s="59"/>
    </row>
    <row r="107" spans="1:5" x14ac:dyDescent="0.25">
      <c r="A107" s="35">
        <f>A105+4</f>
        <v>40007</v>
      </c>
      <c r="B107" s="36">
        <v>270</v>
      </c>
      <c r="C107" s="37">
        <v>37328</v>
      </c>
      <c r="D107" s="43">
        <v>142.83000000000001</v>
      </c>
      <c r="E107" s="59"/>
    </row>
    <row r="108" spans="1:5" x14ac:dyDescent="0.25">
      <c r="A108" s="35">
        <f>A107+1</f>
        <v>40008</v>
      </c>
      <c r="B108" s="36">
        <v>280</v>
      </c>
      <c r="C108" s="37">
        <v>82220</v>
      </c>
      <c r="D108" s="43">
        <v>144.4</v>
      </c>
      <c r="E108" s="59"/>
    </row>
    <row r="109" spans="1:5" x14ac:dyDescent="0.25">
      <c r="A109" s="35">
        <f>A108+1</f>
        <v>40009</v>
      </c>
      <c r="B109" s="36">
        <v>290</v>
      </c>
      <c r="C109" s="37">
        <v>33176</v>
      </c>
      <c r="D109" s="43">
        <v>146.97999999999999</v>
      </c>
      <c r="E109" s="59"/>
    </row>
    <row r="110" spans="1:5" x14ac:dyDescent="0.25">
      <c r="A110" s="35">
        <f>A109+1</f>
        <v>40010</v>
      </c>
      <c r="B110" s="36">
        <v>300</v>
      </c>
      <c r="C110" s="37">
        <v>37839</v>
      </c>
      <c r="D110" s="43">
        <v>150.28</v>
      </c>
      <c r="E110" s="59"/>
    </row>
    <row r="111" spans="1:5" x14ac:dyDescent="0.25">
      <c r="A111" s="35">
        <f>A110+1</f>
        <v>40011</v>
      </c>
      <c r="B111" s="36">
        <v>300</v>
      </c>
      <c r="C111" s="37">
        <v>17733</v>
      </c>
      <c r="D111" s="43">
        <v>152.5</v>
      </c>
      <c r="E111" s="59"/>
    </row>
    <row r="112" spans="1:5" x14ac:dyDescent="0.25">
      <c r="A112" s="35">
        <f>A110+4</f>
        <v>40014</v>
      </c>
      <c r="B112" s="36">
        <v>300</v>
      </c>
      <c r="C112" s="37">
        <v>6284</v>
      </c>
      <c r="D112" s="43">
        <v>150.91</v>
      </c>
      <c r="E112" s="59"/>
    </row>
    <row r="113" spans="1:5" x14ac:dyDescent="0.25">
      <c r="A113" s="35">
        <f>A112+1</f>
        <v>40015</v>
      </c>
      <c r="B113" s="36">
        <v>300</v>
      </c>
      <c r="C113" s="37">
        <v>39758</v>
      </c>
      <c r="D113" s="43">
        <v>150</v>
      </c>
      <c r="E113" s="59"/>
    </row>
    <row r="114" spans="1:5" x14ac:dyDescent="0.25">
      <c r="A114" s="35">
        <f>A113+1</f>
        <v>40016</v>
      </c>
      <c r="B114" s="36">
        <v>301</v>
      </c>
      <c r="C114" s="37">
        <v>100050</v>
      </c>
      <c r="D114" s="43">
        <v>147.07</v>
      </c>
      <c r="E114" s="59"/>
    </row>
    <row r="115" spans="1:5" x14ac:dyDescent="0.25">
      <c r="A115" s="35">
        <f>A114+1</f>
        <v>40017</v>
      </c>
      <c r="B115" s="36">
        <v>300</v>
      </c>
      <c r="C115" s="37">
        <v>41191</v>
      </c>
      <c r="D115" s="43">
        <v>146.58000000000001</v>
      </c>
      <c r="E115" s="59"/>
    </row>
    <row r="116" spans="1:5" x14ac:dyDescent="0.25">
      <c r="A116" s="35">
        <f>A115+1</f>
        <v>40018</v>
      </c>
      <c r="B116" s="36">
        <v>300</v>
      </c>
      <c r="C116" s="37">
        <v>74590</v>
      </c>
      <c r="D116" s="43">
        <v>149.05000000000001</v>
      </c>
      <c r="E116" s="59"/>
    </row>
    <row r="117" spans="1:5" x14ac:dyDescent="0.25">
      <c r="A117" s="35">
        <f>A115+4</f>
        <v>40021</v>
      </c>
      <c r="B117" s="36">
        <v>299</v>
      </c>
      <c r="C117" s="37">
        <v>45201</v>
      </c>
      <c r="D117" s="43">
        <v>150.88999999999999</v>
      </c>
      <c r="E117" s="59"/>
    </row>
    <row r="118" spans="1:5" x14ac:dyDescent="0.25">
      <c r="A118" s="35">
        <f>A117+1</f>
        <v>40022</v>
      </c>
      <c r="B118" s="36">
        <v>299</v>
      </c>
      <c r="C118" s="37">
        <v>38181</v>
      </c>
      <c r="D118" s="43">
        <v>152.24</v>
      </c>
      <c r="E118" s="59"/>
    </row>
    <row r="119" spans="1:5" x14ac:dyDescent="0.25">
      <c r="A119" s="35">
        <f>A118+1</f>
        <v>40023</v>
      </c>
      <c r="B119" s="36">
        <v>295</v>
      </c>
      <c r="C119" s="37">
        <v>10357</v>
      </c>
      <c r="D119" s="43">
        <v>152.38999999999999</v>
      </c>
      <c r="E119" s="59"/>
    </row>
    <row r="120" spans="1:5" x14ac:dyDescent="0.25">
      <c r="A120" s="35">
        <f>A119+1</f>
        <v>40024</v>
      </c>
      <c r="B120" s="36">
        <v>290</v>
      </c>
      <c r="C120" s="37">
        <v>1987</v>
      </c>
      <c r="D120" s="43">
        <v>150.33000000000001</v>
      </c>
      <c r="E120" s="59"/>
    </row>
    <row r="121" spans="1:5" x14ac:dyDescent="0.25">
      <c r="A121" s="35">
        <f>A120+1</f>
        <v>40025</v>
      </c>
      <c r="B121" s="36">
        <v>285</v>
      </c>
      <c r="C121" s="37">
        <v>47123</v>
      </c>
      <c r="D121" s="43">
        <v>148.47999999999999</v>
      </c>
      <c r="E121" s="59"/>
    </row>
    <row r="122" spans="1:5" x14ac:dyDescent="0.25">
      <c r="A122" s="35">
        <f>A120+4</f>
        <v>40028</v>
      </c>
      <c r="B122" s="36">
        <v>280</v>
      </c>
      <c r="C122" s="37">
        <v>7485</v>
      </c>
      <c r="D122" s="43">
        <v>146.30000000000001</v>
      </c>
      <c r="E122" s="59"/>
    </row>
    <row r="123" spans="1:5" x14ac:dyDescent="0.25">
      <c r="A123" s="35">
        <f>A122+1</f>
        <v>40029</v>
      </c>
      <c r="B123" s="36">
        <v>275</v>
      </c>
      <c r="C123" s="37">
        <v>163763</v>
      </c>
      <c r="D123" s="43">
        <v>141.13</v>
      </c>
      <c r="E123" s="59"/>
    </row>
    <row r="124" spans="1:5" x14ac:dyDescent="0.25">
      <c r="A124" s="35">
        <f>A123+1</f>
        <v>40030</v>
      </c>
      <c r="B124" s="36">
        <v>275</v>
      </c>
      <c r="C124" s="37">
        <v>63224</v>
      </c>
      <c r="D124" s="43">
        <v>140.77000000000001</v>
      </c>
      <c r="E124" s="59"/>
    </row>
    <row r="125" spans="1:5" x14ac:dyDescent="0.25">
      <c r="A125" s="35">
        <f>A124+1</f>
        <v>40031</v>
      </c>
      <c r="B125" s="36">
        <v>300</v>
      </c>
      <c r="C125" s="37">
        <v>146705</v>
      </c>
      <c r="D125" s="43">
        <v>142.28</v>
      </c>
      <c r="E125" s="59"/>
    </row>
    <row r="126" spans="1:5" x14ac:dyDescent="0.25">
      <c r="A126" s="35">
        <f>A125+1</f>
        <v>40032</v>
      </c>
      <c r="B126" s="36">
        <v>300</v>
      </c>
      <c r="C126" s="37">
        <v>427034</v>
      </c>
      <c r="D126" s="43">
        <v>144.33000000000001</v>
      </c>
      <c r="E126" s="59"/>
    </row>
    <row r="127" spans="1:5" x14ac:dyDescent="0.25">
      <c r="A127" s="35">
        <f>A125+4</f>
        <v>40035</v>
      </c>
      <c r="B127" s="36">
        <v>300</v>
      </c>
      <c r="C127" s="37">
        <v>0</v>
      </c>
      <c r="D127" s="43">
        <v>144.33000000000001</v>
      </c>
      <c r="E127" s="59"/>
    </row>
    <row r="128" spans="1:5" x14ac:dyDescent="0.25">
      <c r="A128" s="35">
        <f>A127+1</f>
        <v>40036</v>
      </c>
      <c r="B128" s="36">
        <v>300</v>
      </c>
      <c r="C128" s="37">
        <v>0</v>
      </c>
      <c r="D128" s="43">
        <v>144.33000000000001</v>
      </c>
      <c r="E128" s="59"/>
    </row>
    <row r="129" spans="1:18" x14ac:dyDescent="0.25">
      <c r="A129" s="35">
        <f>A128+1</f>
        <v>40037</v>
      </c>
      <c r="B129" s="36">
        <v>295</v>
      </c>
      <c r="C129" s="37">
        <v>42751</v>
      </c>
      <c r="D129" s="43">
        <v>141.55000000000001</v>
      </c>
      <c r="E129" s="59"/>
    </row>
    <row r="130" spans="1:18" x14ac:dyDescent="0.25">
      <c r="A130" s="35">
        <f>A129+1</f>
        <v>40038</v>
      </c>
      <c r="B130" s="36">
        <v>290</v>
      </c>
      <c r="C130" s="37">
        <v>222550</v>
      </c>
      <c r="D130" s="43">
        <v>140.53</v>
      </c>
      <c r="E130" s="59"/>
    </row>
    <row r="131" spans="1:18" x14ac:dyDescent="0.25">
      <c r="A131" s="35">
        <f>A130+1</f>
        <v>40039</v>
      </c>
      <c r="B131" s="36">
        <v>300</v>
      </c>
      <c r="C131" s="37">
        <v>88273</v>
      </c>
      <c r="D131" s="43">
        <v>139.74</v>
      </c>
      <c r="E131" s="59"/>
    </row>
    <row r="132" spans="1:18" x14ac:dyDescent="0.25">
      <c r="A132" s="35">
        <f>A130+4</f>
        <v>40042</v>
      </c>
      <c r="B132" s="36">
        <v>300</v>
      </c>
      <c r="C132" s="37">
        <v>32724</v>
      </c>
      <c r="D132" s="43">
        <v>140.30000000000001</v>
      </c>
      <c r="E132" s="59"/>
    </row>
    <row r="133" spans="1:18" x14ac:dyDescent="0.25">
      <c r="A133" s="35">
        <f>A132+1</f>
        <v>40043</v>
      </c>
      <c r="B133" s="36">
        <v>300</v>
      </c>
      <c r="C133" s="37">
        <v>54067</v>
      </c>
      <c r="D133" s="43">
        <v>139.81</v>
      </c>
      <c r="E133" s="59"/>
    </row>
    <row r="134" spans="1:18" x14ac:dyDescent="0.25">
      <c r="A134" s="35">
        <f>A133+1</f>
        <v>40044</v>
      </c>
      <c r="B134" s="36">
        <v>295</v>
      </c>
      <c r="C134" s="37">
        <v>17495</v>
      </c>
      <c r="D134" s="43">
        <v>138.87</v>
      </c>
      <c r="E134" s="59"/>
    </row>
    <row r="135" spans="1:18" x14ac:dyDescent="0.25">
      <c r="A135" s="35">
        <f>A134+1</f>
        <v>40045</v>
      </c>
      <c r="B135" s="36">
        <v>284</v>
      </c>
      <c r="C135" s="37">
        <v>194689</v>
      </c>
      <c r="D135" s="43">
        <v>138.01</v>
      </c>
      <c r="E135" s="59"/>
    </row>
    <row r="136" spans="1:18" x14ac:dyDescent="0.25">
      <c r="A136" s="35">
        <f>A135+1</f>
        <v>40046</v>
      </c>
      <c r="B136" s="36">
        <v>300</v>
      </c>
      <c r="C136" s="37">
        <v>61236</v>
      </c>
      <c r="D136" s="43">
        <v>137.88999999999999</v>
      </c>
      <c r="E136" s="59"/>
    </row>
    <row r="137" spans="1:18" x14ac:dyDescent="0.25">
      <c r="A137" s="35">
        <f>A135+4</f>
        <v>40049</v>
      </c>
      <c r="B137" s="36">
        <v>300</v>
      </c>
      <c r="C137" s="37">
        <v>247065</v>
      </c>
      <c r="D137" s="43">
        <v>137.77000000000001</v>
      </c>
      <c r="E137" s="59"/>
    </row>
    <row r="138" spans="1:18" x14ac:dyDescent="0.25">
      <c r="A138" s="35">
        <f>A137+1</f>
        <v>40050</v>
      </c>
      <c r="B138" s="36">
        <v>299.99</v>
      </c>
      <c r="C138" s="37">
        <v>109073</v>
      </c>
      <c r="D138" s="43">
        <v>138</v>
      </c>
      <c r="E138" s="59"/>
    </row>
    <row r="139" spans="1:18" x14ac:dyDescent="0.25">
      <c r="A139" s="35">
        <f>A138+1</f>
        <v>40051</v>
      </c>
      <c r="B139" s="36">
        <v>300</v>
      </c>
      <c r="C139" s="37">
        <v>198853</v>
      </c>
      <c r="D139" s="43">
        <v>136.85</v>
      </c>
      <c r="E139" s="59"/>
    </row>
    <row r="140" spans="1:18" x14ac:dyDescent="0.25">
      <c r="A140" s="35">
        <f>A139+1</f>
        <v>40052</v>
      </c>
      <c r="B140" s="36">
        <v>300</v>
      </c>
      <c r="C140" s="37">
        <v>323432</v>
      </c>
      <c r="D140" s="43">
        <v>137.33000000000001</v>
      </c>
      <c r="E140" s="59"/>
    </row>
    <row r="141" spans="1:18" x14ac:dyDescent="0.25">
      <c r="A141" s="35">
        <f>A140+1</f>
        <v>40053</v>
      </c>
      <c r="B141" s="36">
        <v>300</v>
      </c>
      <c r="C141" s="37">
        <v>773247</v>
      </c>
      <c r="D141" s="43">
        <v>136.58000000000001</v>
      </c>
      <c r="E141" s="59"/>
    </row>
    <row r="142" spans="1:18" x14ac:dyDescent="0.25">
      <c r="A142" s="35">
        <f>A140+4</f>
        <v>40056</v>
      </c>
      <c r="B142" s="36">
        <v>300</v>
      </c>
      <c r="C142" s="37">
        <v>825822</v>
      </c>
      <c r="D142" s="43">
        <v>137.06</v>
      </c>
      <c r="E142" s="62"/>
      <c r="F142" s="61"/>
      <c r="G142" s="61"/>
      <c r="H142" s="61"/>
      <c r="I142" s="61"/>
      <c r="J142" s="60"/>
      <c r="K142" s="60"/>
      <c r="L142" s="60"/>
      <c r="M142" s="60"/>
      <c r="N142" s="60"/>
      <c r="O142" s="60"/>
      <c r="P142" s="60"/>
      <c r="Q142" s="60"/>
      <c r="R142" s="60"/>
    </row>
    <row r="143" spans="1:18" x14ac:dyDescent="0.25">
      <c r="A143" s="35">
        <f>A142+1</f>
        <v>40057</v>
      </c>
      <c r="B143" s="36">
        <v>300</v>
      </c>
      <c r="C143" s="37">
        <v>125722</v>
      </c>
      <c r="D143" s="43">
        <v>136.02000000000001</v>
      </c>
      <c r="E143" s="59"/>
    </row>
    <row r="144" spans="1:18" x14ac:dyDescent="0.25">
      <c r="A144" s="35">
        <f>A143+1</f>
        <v>40058</v>
      </c>
      <c r="B144" s="36">
        <v>300</v>
      </c>
      <c r="C144" s="37">
        <v>101042</v>
      </c>
      <c r="D144" s="43">
        <v>136.58000000000001</v>
      </c>
      <c r="E144" s="59"/>
    </row>
    <row r="145" spans="1:5" x14ac:dyDescent="0.25">
      <c r="A145" s="35">
        <f>A144+1</f>
        <v>40059</v>
      </c>
      <c r="B145" s="36">
        <v>300</v>
      </c>
      <c r="C145" s="37">
        <v>56347</v>
      </c>
      <c r="D145" s="43">
        <v>136.03</v>
      </c>
      <c r="E145" s="59"/>
    </row>
    <row r="146" spans="1:5" x14ac:dyDescent="0.25">
      <c r="A146" s="35">
        <f>A145+1</f>
        <v>40060</v>
      </c>
      <c r="B146" s="36">
        <v>300</v>
      </c>
      <c r="C146" s="37">
        <v>154001</v>
      </c>
      <c r="D146" s="43">
        <v>134.81</v>
      </c>
      <c r="E146" s="59"/>
    </row>
    <row r="147" spans="1:5" x14ac:dyDescent="0.25">
      <c r="A147" s="35">
        <f>A145+4</f>
        <v>40063</v>
      </c>
      <c r="B147" s="36">
        <v>300</v>
      </c>
      <c r="C147" s="37">
        <v>14303</v>
      </c>
      <c r="D147" s="43">
        <v>133.41</v>
      </c>
      <c r="E147" s="59"/>
    </row>
    <row r="148" spans="1:5" x14ac:dyDescent="0.25">
      <c r="A148" s="35">
        <f>A147+1</f>
        <v>40064</v>
      </c>
      <c r="B148" s="36">
        <v>300</v>
      </c>
      <c r="C148" s="37">
        <v>26518</v>
      </c>
      <c r="D148" s="43">
        <v>131</v>
      </c>
      <c r="E148" s="59"/>
    </row>
    <row r="149" spans="1:5" x14ac:dyDescent="0.25">
      <c r="A149" s="35">
        <f>A148+1</f>
        <v>40065</v>
      </c>
      <c r="B149" s="36">
        <v>300</v>
      </c>
      <c r="C149" s="37">
        <v>34298</v>
      </c>
      <c r="D149" s="43">
        <v>130.86000000000001</v>
      </c>
      <c r="E149" s="59"/>
    </row>
    <row r="150" spans="1:5" x14ac:dyDescent="0.25">
      <c r="A150" s="35">
        <f>A149+1</f>
        <v>40066</v>
      </c>
      <c r="B150" s="36">
        <v>300</v>
      </c>
      <c r="C150" s="37">
        <v>150327</v>
      </c>
      <c r="D150" s="43">
        <v>132.02000000000001</v>
      </c>
      <c r="E150" s="59"/>
    </row>
    <row r="151" spans="1:5" x14ac:dyDescent="0.25">
      <c r="A151" s="35">
        <f>A150+1</f>
        <v>40067</v>
      </c>
      <c r="B151" s="36">
        <v>300</v>
      </c>
      <c r="C151" s="37">
        <v>100936</v>
      </c>
      <c r="D151" s="43">
        <v>133.01</v>
      </c>
      <c r="E151" s="59"/>
    </row>
    <row r="152" spans="1:5" x14ac:dyDescent="0.25">
      <c r="A152" s="35">
        <f>A150+4</f>
        <v>40070</v>
      </c>
      <c r="B152" s="36">
        <v>300</v>
      </c>
      <c r="C152" s="37">
        <v>47298</v>
      </c>
      <c r="D152" s="43">
        <v>133.38</v>
      </c>
      <c r="E152" s="59"/>
    </row>
    <row r="153" spans="1:5" x14ac:dyDescent="0.25">
      <c r="A153" s="35">
        <f>A152+1</f>
        <v>40071</v>
      </c>
      <c r="B153" s="36">
        <v>300</v>
      </c>
      <c r="C153" s="37">
        <v>43813</v>
      </c>
      <c r="D153" s="43">
        <v>134.47999999999999</v>
      </c>
      <c r="E153" s="59"/>
    </row>
    <row r="154" spans="1:5" x14ac:dyDescent="0.25">
      <c r="A154" s="35">
        <f>A153+1</f>
        <v>40072</v>
      </c>
      <c r="B154" s="36">
        <v>300</v>
      </c>
      <c r="C154" s="37">
        <v>88561</v>
      </c>
      <c r="D154" s="43">
        <v>133.91</v>
      </c>
      <c r="E154" s="59"/>
    </row>
    <row r="155" spans="1:5" x14ac:dyDescent="0.25">
      <c r="A155" s="35">
        <f>A154+1</f>
        <v>40073</v>
      </c>
      <c r="B155" s="36">
        <v>310</v>
      </c>
      <c r="C155" s="37">
        <v>108691</v>
      </c>
      <c r="D155" s="43">
        <v>135.33000000000001</v>
      </c>
      <c r="E155" s="59"/>
    </row>
    <row r="156" spans="1:5" x14ac:dyDescent="0.25">
      <c r="A156" s="35">
        <f>A155+1</f>
        <v>40074</v>
      </c>
      <c r="B156" s="36">
        <v>320</v>
      </c>
      <c r="C156" s="37">
        <v>28732</v>
      </c>
      <c r="D156" s="43">
        <v>138.37</v>
      </c>
      <c r="E156" s="59"/>
    </row>
    <row r="157" spans="1:5" x14ac:dyDescent="0.25">
      <c r="A157" s="35">
        <f>A155+4</f>
        <v>40077</v>
      </c>
      <c r="B157" s="36">
        <v>320</v>
      </c>
      <c r="C157" s="37">
        <v>920</v>
      </c>
      <c r="D157" s="43">
        <v>138.84</v>
      </c>
      <c r="E157" s="59"/>
    </row>
    <row r="158" spans="1:5" x14ac:dyDescent="0.25">
      <c r="A158" s="35">
        <f>A157+1</f>
        <v>40078</v>
      </c>
      <c r="B158" s="36">
        <v>325</v>
      </c>
      <c r="C158" s="37">
        <v>148158</v>
      </c>
      <c r="D158" s="43">
        <v>139.11000000000001</v>
      </c>
      <c r="E158" s="59"/>
    </row>
    <row r="159" spans="1:5" x14ac:dyDescent="0.25">
      <c r="A159" s="35">
        <f>A158+1</f>
        <v>40079</v>
      </c>
      <c r="B159" s="36">
        <v>327.5</v>
      </c>
      <c r="C159" s="37">
        <v>53623</v>
      </c>
      <c r="D159" s="43">
        <v>140.02000000000001</v>
      </c>
      <c r="E159" s="59"/>
    </row>
    <row r="160" spans="1:5" x14ac:dyDescent="0.25">
      <c r="A160" s="35">
        <f>A159+1</f>
        <v>40080</v>
      </c>
      <c r="B160" s="36">
        <v>327.5</v>
      </c>
      <c r="C160" s="37">
        <v>56257</v>
      </c>
      <c r="D160" s="43">
        <v>140.65</v>
      </c>
      <c r="E160" s="59"/>
    </row>
    <row r="161" spans="1:5" x14ac:dyDescent="0.25">
      <c r="A161" s="35">
        <f>A160+1</f>
        <v>40081</v>
      </c>
      <c r="B161" s="36">
        <v>330.5</v>
      </c>
      <c r="C161" s="37">
        <v>139994</v>
      </c>
      <c r="D161" s="43">
        <v>143.63</v>
      </c>
      <c r="E161" s="59"/>
    </row>
    <row r="162" spans="1:5" x14ac:dyDescent="0.25">
      <c r="A162" s="35">
        <f>A160+4</f>
        <v>40084</v>
      </c>
      <c r="B162" s="36">
        <v>400</v>
      </c>
      <c r="C162" s="37">
        <v>13104</v>
      </c>
      <c r="D162" s="43">
        <v>148.97</v>
      </c>
      <c r="E162" s="59"/>
    </row>
    <row r="163" spans="1:5" x14ac:dyDescent="0.25">
      <c r="A163" s="35">
        <f>A162+1</f>
        <v>40085</v>
      </c>
      <c r="B163" s="36">
        <v>452</v>
      </c>
      <c r="C163" s="37">
        <v>45363</v>
      </c>
      <c r="D163" s="43">
        <v>152.94</v>
      </c>
      <c r="E163" s="59"/>
    </row>
    <row r="164" spans="1:5" x14ac:dyDescent="0.25">
      <c r="A164" s="35">
        <f>A163+1</f>
        <v>40086</v>
      </c>
      <c r="B164" s="36">
        <v>492</v>
      </c>
      <c r="C164" s="37">
        <v>235763</v>
      </c>
      <c r="D164" s="43">
        <v>158.07</v>
      </c>
      <c r="E164" s="59"/>
    </row>
    <row r="165" spans="1:5" x14ac:dyDescent="0.25">
      <c r="A165" s="35">
        <f>A164+1</f>
        <v>40087</v>
      </c>
      <c r="B165" s="36">
        <v>510</v>
      </c>
      <c r="C165" s="37">
        <v>89837</v>
      </c>
      <c r="D165" s="43">
        <v>157.22999999999999</v>
      </c>
      <c r="E165" s="59"/>
    </row>
    <row r="166" spans="1:5" x14ac:dyDescent="0.25">
      <c r="A166" s="35">
        <f>A165+1</f>
        <v>40088</v>
      </c>
      <c r="B166" s="36">
        <v>510</v>
      </c>
      <c r="C166" s="37">
        <v>202820</v>
      </c>
      <c r="D166" s="43">
        <v>156.31</v>
      </c>
      <c r="E166" s="59"/>
    </row>
    <row r="167" spans="1:5" x14ac:dyDescent="0.25">
      <c r="A167" s="35">
        <f>A165+4</f>
        <v>40091</v>
      </c>
      <c r="B167" s="36">
        <v>510</v>
      </c>
      <c r="C167" s="37">
        <v>33196</v>
      </c>
      <c r="D167" s="43">
        <v>155.19999999999999</v>
      </c>
      <c r="E167" s="59"/>
    </row>
    <row r="168" spans="1:5" x14ac:dyDescent="0.25">
      <c r="A168" s="35">
        <f>A167+1</f>
        <v>40092</v>
      </c>
      <c r="B168" s="36">
        <v>510</v>
      </c>
      <c r="C168" s="37">
        <v>346303</v>
      </c>
      <c r="D168" s="43">
        <v>155.46</v>
      </c>
      <c r="E168" s="59"/>
    </row>
    <row r="169" spans="1:5" x14ac:dyDescent="0.25">
      <c r="A169" s="35">
        <f>A168+1</f>
        <v>40093</v>
      </c>
      <c r="B169" s="36">
        <v>510</v>
      </c>
      <c r="C169" s="37">
        <v>208179</v>
      </c>
      <c r="D169" s="43">
        <v>157.27000000000001</v>
      </c>
      <c r="E169" s="59"/>
    </row>
    <row r="170" spans="1:5" x14ac:dyDescent="0.25">
      <c r="A170" s="35">
        <f>A169+1</f>
        <v>40094</v>
      </c>
      <c r="B170" s="36">
        <v>510</v>
      </c>
      <c r="C170" s="37">
        <v>249572</v>
      </c>
      <c r="D170" s="43">
        <v>159.66999999999999</v>
      </c>
      <c r="E170" s="59"/>
    </row>
    <row r="171" spans="1:5" x14ac:dyDescent="0.25">
      <c r="A171" s="35">
        <f>A170+1</f>
        <v>40095</v>
      </c>
      <c r="B171" s="36">
        <v>530</v>
      </c>
      <c r="C171" s="37">
        <v>40406</v>
      </c>
      <c r="D171" s="43">
        <v>151.81</v>
      </c>
      <c r="E171" s="59"/>
    </row>
    <row r="172" spans="1:5" x14ac:dyDescent="0.25">
      <c r="A172" s="35">
        <f>A170+4</f>
        <v>40098</v>
      </c>
      <c r="B172" s="36">
        <v>551.1</v>
      </c>
      <c r="C172" s="37">
        <v>18449</v>
      </c>
      <c r="D172" s="43">
        <v>163.58000000000001</v>
      </c>
      <c r="E172" s="59"/>
    </row>
    <row r="173" spans="1:5" x14ac:dyDescent="0.25">
      <c r="A173" s="35">
        <f>A172+1</f>
        <v>40099</v>
      </c>
      <c r="B173" s="36">
        <v>551.1</v>
      </c>
      <c r="C173" s="37">
        <v>230026</v>
      </c>
      <c r="D173" s="43">
        <v>164.76</v>
      </c>
      <c r="E173" s="59"/>
    </row>
    <row r="174" spans="1:5" x14ac:dyDescent="0.25">
      <c r="A174" s="35">
        <f>A173+1</f>
        <v>40100</v>
      </c>
      <c r="B174" s="36">
        <v>550</v>
      </c>
      <c r="C174" s="37">
        <v>30000</v>
      </c>
      <c r="D174" s="43">
        <v>166.94</v>
      </c>
      <c r="E174" s="59"/>
    </row>
    <row r="175" spans="1:5" x14ac:dyDescent="0.25">
      <c r="A175" s="35">
        <f>A174+1</f>
        <v>40101</v>
      </c>
      <c r="B175" s="36">
        <v>542.5</v>
      </c>
      <c r="C175" s="37">
        <v>29224</v>
      </c>
      <c r="D175" s="43">
        <v>169.15</v>
      </c>
      <c r="E175" s="59"/>
    </row>
    <row r="176" spans="1:5" x14ac:dyDescent="0.25">
      <c r="A176" s="35">
        <f>A175+1</f>
        <v>40102</v>
      </c>
      <c r="B176" s="36">
        <v>551</v>
      </c>
      <c r="C176" s="37">
        <v>147847</v>
      </c>
      <c r="D176" s="43">
        <v>171.04</v>
      </c>
      <c r="E176" s="59"/>
    </row>
    <row r="177" spans="1:5" x14ac:dyDescent="0.25">
      <c r="A177" s="35">
        <f>A175+4</f>
        <v>40105</v>
      </c>
      <c r="B177" s="36">
        <v>551</v>
      </c>
      <c r="C177" s="37">
        <v>38625</v>
      </c>
      <c r="D177" s="43">
        <v>171.77</v>
      </c>
      <c r="E177" s="59"/>
    </row>
    <row r="178" spans="1:5" x14ac:dyDescent="0.25">
      <c r="A178" s="35">
        <f>A177+1</f>
        <v>40106</v>
      </c>
      <c r="B178" s="36">
        <v>552</v>
      </c>
      <c r="C178" s="37">
        <v>53248</v>
      </c>
      <c r="D178" s="43">
        <v>172.01</v>
      </c>
      <c r="E178" s="59"/>
    </row>
    <row r="179" spans="1:5" x14ac:dyDescent="0.25">
      <c r="A179" s="35">
        <f>A178+1</f>
        <v>40107</v>
      </c>
      <c r="B179" s="36">
        <v>555</v>
      </c>
      <c r="C179" s="37">
        <v>28323</v>
      </c>
      <c r="D179" s="43">
        <v>172.85</v>
      </c>
      <c r="E179" s="59"/>
    </row>
    <row r="180" spans="1:5" x14ac:dyDescent="0.25">
      <c r="A180" s="35">
        <f>A179+1</f>
        <v>40108</v>
      </c>
      <c r="B180" s="36">
        <v>555</v>
      </c>
      <c r="C180" s="37">
        <v>16415</v>
      </c>
      <c r="D180" s="43">
        <v>178.21</v>
      </c>
      <c r="E180" s="59"/>
    </row>
    <row r="181" spans="1:5" x14ac:dyDescent="0.25">
      <c r="A181" s="35">
        <f>A180+1</f>
        <v>40109</v>
      </c>
      <c r="B181" s="36">
        <v>555</v>
      </c>
      <c r="C181" s="37">
        <v>69286</v>
      </c>
      <c r="D181" s="43">
        <v>170.61</v>
      </c>
      <c r="E181" s="59"/>
    </row>
    <row r="182" spans="1:5" x14ac:dyDescent="0.25">
      <c r="A182" s="35">
        <f>A180+4</f>
        <v>40112</v>
      </c>
      <c r="B182" s="36">
        <v>549</v>
      </c>
      <c r="C182" s="37">
        <v>1076968</v>
      </c>
      <c r="D182" s="43">
        <v>168.36</v>
      </c>
      <c r="E182" s="59"/>
    </row>
    <row r="183" spans="1:5" x14ac:dyDescent="0.25">
      <c r="A183" s="35">
        <f>A182+1</f>
        <v>40113</v>
      </c>
      <c r="B183" s="36">
        <v>549</v>
      </c>
      <c r="C183" s="37">
        <v>92004</v>
      </c>
      <c r="D183" s="43">
        <v>164.11</v>
      </c>
      <c r="E183" s="59"/>
    </row>
    <row r="184" spans="1:5" x14ac:dyDescent="0.25">
      <c r="A184" s="35">
        <f>A183+1</f>
        <v>40114</v>
      </c>
      <c r="B184" s="36">
        <v>549</v>
      </c>
      <c r="C184" s="37">
        <v>161780</v>
      </c>
      <c r="D184" s="43">
        <v>158.06</v>
      </c>
      <c r="E184" s="59"/>
    </row>
    <row r="185" spans="1:5" x14ac:dyDescent="0.25">
      <c r="A185" s="35">
        <f>A184+1</f>
        <v>40115</v>
      </c>
      <c r="B185" s="36">
        <v>549</v>
      </c>
      <c r="C185" s="37">
        <v>95921</v>
      </c>
      <c r="D185" s="43">
        <v>150.47999999999999</v>
      </c>
      <c r="E185" s="59"/>
    </row>
    <row r="186" spans="1:5" x14ac:dyDescent="0.25">
      <c r="A186" s="35">
        <f>A185+1</f>
        <v>40116</v>
      </c>
      <c r="B186" s="36">
        <v>530</v>
      </c>
      <c r="C186" s="37">
        <v>153591</v>
      </c>
      <c r="D186" s="43">
        <v>149.03</v>
      </c>
      <c r="E186" s="59"/>
    </row>
    <row r="187" spans="1:5" x14ac:dyDescent="0.25">
      <c r="A187" s="35">
        <f>A185+4</f>
        <v>40119</v>
      </c>
      <c r="B187" s="36">
        <v>500</v>
      </c>
      <c r="C187" s="37">
        <v>207335</v>
      </c>
      <c r="D187" s="43">
        <v>147.15</v>
      </c>
      <c r="E187" s="59"/>
    </row>
    <row r="188" spans="1:5" x14ac:dyDescent="0.25">
      <c r="A188" s="35">
        <f>A187+1</f>
        <v>40120</v>
      </c>
      <c r="B188" s="36">
        <v>500</v>
      </c>
      <c r="C188" s="37">
        <v>171492</v>
      </c>
      <c r="D188" s="43">
        <v>145.41</v>
      </c>
      <c r="E188" s="59"/>
    </row>
    <row r="189" spans="1:5" x14ac:dyDescent="0.25">
      <c r="A189" s="35">
        <f>A188+1</f>
        <v>40121</v>
      </c>
      <c r="B189" s="36">
        <v>500</v>
      </c>
      <c r="C189" s="37">
        <v>180375</v>
      </c>
      <c r="D189" s="43">
        <v>146</v>
      </c>
      <c r="E189" s="59"/>
    </row>
    <row r="190" spans="1:5" x14ac:dyDescent="0.25">
      <c r="A190" s="35">
        <f>A189+1</f>
        <v>40122</v>
      </c>
      <c r="B190" s="36">
        <v>505</v>
      </c>
      <c r="C190" s="37">
        <v>194919</v>
      </c>
      <c r="D190" s="43">
        <v>149.74</v>
      </c>
      <c r="E190" s="59"/>
    </row>
    <row r="191" spans="1:5" x14ac:dyDescent="0.25">
      <c r="A191" s="35">
        <f>A190+1</f>
        <v>40123</v>
      </c>
      <c r="B191" s="36">
        <v>505</v>
      </c>
      <c r="C191" s="37">
        <v>190235</v>
      </c>
      <c r="D191" s="43">
        <v>157.97999999999999</v>
      </c>
      <c r="E191" s="59"/>
    </row>
    <row r="192" spans="1:5" x14ac:dyDescent="0.25">
      <c r="A192" s="35">
        <f>A190+4</f>
        <v>40126</v>
      </c>
      <c r="B192" s="36">
        <v>521</v>
      </c>
      <c r="C192" s="37">
        <v>36729</v>
      </c>
      <c r="D192" s="43">
        <v>164</v>
      </c>
      <c r="E192" s="59"/>
    </row>
    <row r="193" spans="1:5" x14ac:dyDescent="0.25">
      <c r="A193" s="35">
        <f>A192+1</f>
        <v>40127</v>
      </c>
      <c r="B193" s="36">
        <v>531</v>
      </c>
      <c r="C193" s="37">
        <v>92005</v>
      </c>
      <c r="D193" s="43">
        <v>168.24</v>
      </c>
      <c r="E193" s="59"/>
    </row>
    <row r="194" spans="1:5" x14ac:dyDescent="0.25">
      <c r="A194" s="35">
        <f>A193+1</f>
        <v>40128</v>
      </c>
      <c r="B194" s="36">
        <v>555</v>
      </c>
      <c r="C194" s="37">
        <v>169775</v>
      </c>
      <c r="D194" s="43">
        <v>171.93</v>
      </c>
      <c r="E194" s="59"/>
    </row>
    <row r="195" spans="1:5" x14ac:dyDescent="0.25">
      <c r="A195" s="35">
        <f>A194+1</f>
        <v>40129</v>
      </c>
      <c r="B195" s="36">
        <v>550</v>
      </c>
      <c r="C195" s="37">
        <v>294045</v>
      </c>
      <c r="D195" s="43">
        <v>170.43</v>
      </c>
      <c r="E195" s="59"/>
    </row>
    <row r="196" spans="1:5" x14ac:dyDescent="0.25">
      <c r="A196" s="35">
        <f>A195+1</f>
        <v>40130</v>
      </c>
      <c r="B196" s="36">
        <v>547</v>
      </c>
      <c r="C196" s="37">
        <v>141509</v>
      </c>
      <c r="D196" s="43">
        <v>164.11</v>
      </c>
      <c r="E196" s="59"/>
    </row>
    <row r="197" spans="1:5" x14ac:dyDescent="0.25">
      <c r="A197" s="35">
        <f>A195+4</f>
        <v>40133</v>
      </c>
      <c r="B197" s="36">
        <v>550</v>
      </c>
      <c r="C197" s="37">
        <v>141056</v>
      </c>
      <c r="D197" s="43">
        <v>159.94</v>
      </c>
      <c r="E197" s="59"/>
    </row>
    <row r="198" spans="1:5" x14ac:dyDescent="0.25">
      <c r="A198" s="35">
        <f>A197+1</f>
        <v>40134</v>
      </c>
      <c r="B198" s="36">
        <v>545</v>
      </c>
      <c r="C198" s="37">
        <v>179477</v>
      </c>
      <c r="D198" s="43">
        <v>160.87</v>
      </c>
      <c r="E198" s="59"/>
    </row>
    <row r="199" spans="1:5" x14ac:dyDescent="0.25">
      <c r="A199" s="35">
        <f>A198+1</f>
        <v>40135</v>
      </c>
      <c r="B199" s="36">
        <v>545</v>
      </c>
      <c r="C199" s="37">
        <v>176523</v>
      </c>
      <c r="D199" s="43">
        <v>160.76</v>
      </c>
      <c r="E199" s="59"/>
    </row>
    <row r="200" spans="1:5" x14ac:dyDescent="0.25">
      <c r="A200" s="35">
        <f>A199+1</f>
        <v>40136</v>
      </c>
      <c r="B200" s="36">
        <v>545</v>
      </c>
      <c r="C200" s="37">
        <v>154086</v>
      </c>
      <c r="D200" s="43">
        <v>159.30000000000001</v>
      </c>
      <c r="E200" s="59"/>
    </row>
    <row r="201" spans="1:5" x14ac:dyDescent="0.25">
      <c r="A201" s="35">
        <f>A200+1</f>
        <v>40137</v>
      </c>
      <c r="B201" s="36">
        <v>544</v>
      </c>
      <c r="C201" s="37">
        <v>194889</v>
      </c>
      <c r="D201" s="43">
        <v>157.77000000000001</v>
      </c>
      <c r="E201" s="59"/>
    </row>
    <row r="202" spans="1:5" x14ac:dyDescent="0.25">
      <c r="A202" s="35">
        <f>A200+4</f>
        <v>40140</v>
      </c>
      <c r="B202" s="36">
        <v>530</v>
      </c>
      <c r="C202" s="37">
        <v>148128</v>
      </c>
      <c r="D202" s="43">
        <v>154.34</v>
      </c>
      <c r="E202" s="59"/>
    </row>
    <row r="203" spans="1:5" x14ac:dyDescent="0.25">
      <c r="A203" s="35">
        <f>A202+1</f>
        <v>40141</v>
      </c>
      <c r="B203" s="36">
        <v>530</v>
      </c>
      <c r="C203" s="37">
        <v>102957</v>
      </c>
      <c r="D203" s="43">
        <v>154.85</v>
      </c>
      <c r="E203" s="59"/>
    </row>
    <row r="204" spans="1:5" x14ac:dyDescent="0.25">
      <c r="A204" s="35">
        <f>A203+1</f>
        <v>40142</v>
      </c>
      <c r="B204" s="36">
        <v>518</v>
      </c>
      <c r="C204" s="37">
        <v>93148</v>
      </c>
      <c r="D204" s="43">
        <v>153.82</v>
      </c>
      <c r="E204" s="59"/>
    </row>
    <row r="205" spans="1:5" x14ac:dyDescent="0.25">
      <c r="A205" s="35">
        <f>A204+1</f>
        <v>40143</v>
      </c>
      <c r="B205" s="36">
        <v>505</v>
      </c>
      <c r="C205" s="37">
        <v>13943</v>
      </c>
      <c r="D205" s="43">
        <v>151.13</v>
      </c>
      <c r="E205" s="59"/>
    </row>
    <row r="206" spans="1:5" x14ac:dyDescent="0.25">
      <c r="A206" s="35">
        <f>A205+1</f>
        <v>40144</v>
      </c>
      <c r="B206" s="36">
        <v>500</v>
      </c>
      <c r="C206" s="37">
        <v>98492</v>
      </c>
      <c r="D206" s="43">
        <v>146.35</v>
      </c>
      <c r="E206" s="59"/>
    </row>
    <row r="207" spans="1:5" x14ac:dyDescent="0.25">
      <c r="A207" s="35">
        <f>A205+4</f>
        <v>40147</v>
      </c>
      <c r="B207" s="36">
        <v>510</v>
      </c>
      <c r="C207" s="37">
        <v>65523</v>
      </c>
      <c r="D207" s="43">
        <v>149.47</v>
      </c>
      <c r="E207" s="59"/>
    </row>
    <row r="208" spans="1:5" x14ac:dyDescent="0.25">
      <c r="A208" s="35">
        <f>A207+1</f>
        <v>40148</v>
      </c>
      <c r="B208" s="36">
        <v>510</v>
      </c>
      <c r="C208" s="37">
        <v>65697</v>
      </c>
      <c r="D208" s="43">
        <v>152.16</v>
      </c>
      <c r="E208" s="59"/>
    </row>
    <row r="209" spans="1:5" x14ac:dyDescent="0.25">
      <c r="A209" s="35">
        <f>A208+1</f>
        <v>40149</v>
      </c>
      <c r="B209" s="36">
        <v>510</v>
      </c>
      <c r="C209" s="37">
        <v>86135</v>
      </c>
      <c r="D209" s="43">
        <v>151.41999999999999</v>
      </c>
      <c r="E209" s="59"/>
    </row>
    <row r="210" spans="1:5" x14ac:dyDescent="0.25">
      <c r="A210" s="35">
        <f>A209+1</f>
        <v>40150</v>
      </c>
      <c r="B210" s="36">
        <v>510</v>
      </c>
      <c r="C210" s="37">
        <v>114184</v>
      </c>
      <c r="D210" s="43">
        <v>150.68</v>
      </c>
      <c r="E210" s="59"/>
    </row>
    <row r="211" spans="1:5" x14ac:dyDescent="0.25">
      <c r="A211" s="35">
        <f>A210+1</f>
        <v>40151</v>
      </c>
      <c r="B211" s="36">
        <v>505</v>
      </c>
      <c r="C211" s="37">
        <v>266727</v>
      </c>
      <c r="D211" s="43">
        <v>150.68</v>
      </c>
      <c r="E211" s="59"/>
    </row>
    <row r="212" spans="1:5" x14ac:dyDescent="0.25">
      <c r="A212" s="35">
        <f>A210+4</f>
        <v>40154</v>
      </c>
      <c r="B212" s="36">
        <v>510</v>
      </c>
      <c r="C212" s="37">
        <v>75853</v>
      </c>
      <c r="D212" s="43">
        <v>149.02000000000001</v>
      </c>
      <c r="E212" s="59"/>
    </row>
    <row r="213" spans="1:5" x14ac:dyDescent="0.25">
      <c r="A213" s="35">
        <f>A212+1</f>
        <v>40155</v>
      </c>
      <c r="B213" s="36">
        <v>510</v>
      </c>
      <c r="C213" s="37">
        <v>96500</v>
      </c>
      <c r="D213" s="43">
        <v>148.22</v>
      </c>
      <c r="E213" s="59"/>
    </row>
    <row r="214" spans="1:5" x14ac:dyDescent="0.25">
      <c r="A214" s="35">
        <f>A213+1</f>
        <v>40156</v>
      </c>
      <c r="B214" s="36">
        <v>505</v>
      </c>
      <c r="C214" s="37">
        <v>18121</v>
      </c>
      <c r="D214" s="43">
        <v>147.66999999999999</v>
      </c>
      <c r="E214" s="59"/>
    </row>
    <row r="215" spans="1:5" x14ac:dyDescent="0.25">
      <c r="A215" s="35">
        <f>A214+1</f>
        <v>40157</v>
      </c>
      <c r="B215" s="36">
        <v>500</v>
      </c>
      <c r="C215" s="37">
        <v>250799</v>
      </c>
      <c r="D215" s="43">
        <v>145.99</v>
      </c>
      <c r="E215" s="59"/>
    </row>
    <row r="216" spans="1:5" x14ac:dyDescent="0.25">
      <c r="A216" s="35">
        <f>A215+1</f>
        <v>40158</v>
      </c>
      <c r="B216" s="36">
        <v>500</v>
      </c>
      <c r="C216" s="37">
        <v>73198</v>
      </c>
      <c r="D216" s="43">
        <v>146.25</v>
      </c>
      <c r="E216" s="59"/>
    </row>
    <row r="217" spans="1:5" x14ac:dyDescent="0.25">
      <c r="A217" s="35">
        <f>A215+4</f>
        <v>40161</v>
      </c>
      <c r="B217" s="36">
        <v>500</v>
      </c>
      <c r="C217" s="37">
        <v>58095</v>
      </c>
      <c r="D217" s="43">
        <v>147.07</v>
      </c>
      <c r="E217" s="59"/>
    </row>
    <row r="218" spans="1:5" x14ac:dyDescent="0.25">
      <c r="A218" s="35">
        <f>A217+1</f>
        <v>40162</v>
      </c>
      <c r="B218" s="36">
        <v>500</v>
      </c>
      <c r="C218" s="37">
        <v>2273</v>
      </c>
      <c r="D218" s="43">
        <v>147.69</v>
      </c>
      <c r="E218" s="59"/>
    </row>
    <row r="219" spans="1:5" x14ac:dyDescent="0.25">
      <c r="A219" s="35">
        <f>A218+1</f>
        <v>40163</v>
      </c>
      <c r="B219" s="36">
        <v>500</v>
      </c>
      <c r="C219" s="37">
        <v>270615</v>
      </c>
      <c r="D219" s="43">
        <v>144.02000000000001</v>
      </c>
      <c r="E219" s="59"/>
    </row>
    <row r="220" spans="1:5" x14ac:dyDescent="0.25">
      <c r="A220" s="35">
        <f>A219+1</f>
        <v>40164</v>
      </c>
      <c r="B220" s="36">
        <v>500</v>
      </c>
      <c r="C220" s="37">
        <v>141752</v>
      </c>
      <c r="D220" s="43">
        <v>142.44</v>
      </c>
      <c r="E220" s="59"/>
    </row>
    <row r="221" spans="1:5" x14ac:dyDescent="0.25">
      <c r="A221" s="35">
        <f>A220+1</f>
        <v>40165</v>
      </c>
      <c r="B221" s="36">
        <v>490</v>
      </c>
      <c r="C221" s="37">
        <v>26994</v>
      </c>
      <c r="D221" s="43">
        <v>139.75</v>
      </c>
      <c r="E221" s="59"/>
    </row>
    <row r="222" spans="1:5" x14ac:dyDescent="0.25">
      <c r="A222" s="35">
        <f>A220+4</f>
        <v>40168</v>
      </c>
      <c r="B222" s="36">
        <v>484</v>
      </c>
      <c r="C222" s="37">
        <v>181184</v>
      </c>
      <c r="D222" s="43">
        <v>134.01</v>
      </c>
      <c r="E222" s="59"/>
    </row>
    <row r="223" spans="1:5" x14ac:dyDescent="0.25">
      <c r="A223" s="35">
        <f>A222+1</f>
        <v>40169</v>
      </c>
      <c r="B223" s="36">
        <v>484</v>
      </c>
      <c r="C223" s="37">
        <v>0</v>
      </c>
      <c r="D223" s="43">
        <v>134.01</v>
      </c>
      <c r="E223" s="59"/>
    </row>
    <row r="224" spans="1:5" x14ac:dyDescent="0.25">
      <c r="A224" s="35">
        <f>A223+1</f>
        <v>40170</v>
      </c>
      <c r="B224" s="36">
        <v>479</v>
      </c>
      <c r="C224" s="37">
        <v>86260</v>
      </c>
      <c r="D224" s="43">
        <v>140.35</v>
      </c>
      <c r="E224" s="59"/>
    </row>
    <row r="225" spans="1:5" x14ac:dyDescent="0.25">
      <c r="A225" s="35">
        <f>A224+1</f>
        <v>40171</v>
      </c>
      <c r="B225" s="36">
        <v>479</v>
      </c>
      <c r="C225" s="37">
        <v>7578</v>
      </c>
      <c r="D225" s="43">
        <v>141.22</v>
      </c>
      <c r="E225" s="59"/>
    </row>
    <row r="226" spans="1:5" x14ac:dyDescent="0.25">
      <c r="A226" s="35">
        <f>A225+1</f>
        <v>40172</v>
      </c>
      <c r="B226" s="36">
        <v>479</v>
      </c>
      <c r="C226" s="37">
        <v>0</v>
      </c>
      <c r="D226" s="43">
        <v>141.22</v>
      </c>
      <c r="E226" s="59"/>
    </row>
    <row r="227" spans="1:5" x14ac:dyDescent="0.25">
      <c r="A227" s="35">
        <f>A225+4</f>
        <v>40175</v>
      </c>
      <c r="B227" s="36">
        <v>475</v>
      </c>
      <c r="C227" s="37">
        <v>122785</v>
      </c>
      <c r="D227" s="43">
        <v>145.56</v>
      </c>
      <c r="E227" s="59"/>
    </row>
    <row r="228" spans="1:5" x14ac:dyDescent="0.25">
      <c r="A228" s="35">
        <f>A227+1</f>
        <v>40176</v>
      </c>
      <c r="B228" s="36">
        <v>475</v>
      </c>
      <c r="C228" s="37">
        <v>5355</v>
      </c>
      <c r="D228" s="43">
        <v>143.38999999999999</v>
      </c>
      <c r="E228" s="59"/>
    </row>
    <row r="229" spans="1:5" x14ac:dyDescent="0.25">
      <c r="A229" s="35">
        <f>A228+1</f>
        <v>40177</v>
      </c>
      <c r="B229" s="36">
        <v>480</v>
      </c>
      <c r="C229" s="37">
        <v>14881</v>
      </c>
      <c r="D229" s="43">
        <v>145.5</v>
      </c>
      <c r="E229" s="59"/>
    </row>
    <row r="230" spans="1:5" x14ac:dyDescent="0.25">
      <c r="A230" s="35">
        <f>A229+1</f>
        <v>40178</v>
      </c>
      <c r="B230" s="36">
        <v>490</v>
      </c>
      <c r="C230" s="37">
        <v>35119</v>
      </c>
      <c r="D230" s="43">
        <v>151.99</v>
      </c>
      <c r="E230" s="59"/>
    </row>
    <row r="231" spans="1:5" x14ac:dyDescent="0.25">
      <c r="A231" s="35">
        <v>40179</v>
      </c>
      <c r="B231" s="36">
        <v>490</v>
      </c>
      <c r="C231" s="37">
        <v>0</v>
      </c>
      <c r="D231" s="43">
        <v>151.99</v>
      </c>
      <c r="E231" s="59"/>
    </row>
    <row r="232" spans="1:5" x14ac:dyDescent="0.25">
      <c r="A232" s="35">
        <v>40182</v>
      </c>
      <c r="B232" s="36">
        <v>490</v>
      </c>
      <c r="C232" s="37">
        <v>1210</v>
      </c>
      <c r="D232" s="43">
        <v>151.88</v>
      </c>
      <c r="E232" s="59"/>
    </row>
    <row r="233" spans="1:5" x14ac:dyDescent="0.25">
      <c r="A233" s="35">
        <v>40183</v>
      </c>
      <c r="B233" s="36">
        <v>500</v>
      </c>
      <c r="C233" s="37">
        <v>36903</v>
      </c>
      <c r="D233" s="43">
        <v>146.79</v>
      </c>
      <c r="E233" s="59"/>
    </row>
    <row r="234" spans="1:5" x14ac:dyDescent="0.25">
      <c r="A234" s="35">
        <v>40184</v>
      </c>
      <c r="B234" s="36">
        <v>490</v>
      </c>
      <c r="C234" s="37">
        <v>17019</v>
      </c>
      <c r="D234" s="43">
        <v>142.88</v>
      </c>
      <c r="E234" s="59"/>
    </row>
    <row r="235" spans="1:5" x14ac:dyDescent="0.25">
      <c r="A235" s="35">
        <v>40185</v>
      </c>
      <c r="B235" s="36">
        <v>490</v>
      </c>
      <c r="C235" s="37">
        <v>132258</v>
      </c>
      <c r="D235" s="43">
        <v>144.26</v>
      </c>
      <c r="E235" s="59"/>
    </row>
    <row r="236" spans="1:5" x14ac:dyDescent="0.25">
      <c r="A236" s="35">
        <v>40186</v>
      </c>
      <c r="B236" s="36">
        <v>490</v>
      </c>
      <c r="C236" s="37">
        <v>28045</v>
      </c>
      <c r="D236" s="43">
        <v>147.47</v>
      </c>
      <c r="E236" s="59"/>
    </row>
    <row r="237" spans="1:5" x14ac:dyDescent="0.25">
      <c r="A237" s="35">
        <v>40189</v>
      </c>
      <c r="B237" s="36">
        <v>490</v>
      </c>
      <c r="C237" s="37">
        <v>193271</v>
      </c>
      <c r="D237" s="43">
        <v>154</v>
      </c>
      <c r="E237" s="59"/>
    </row>
    <row r="238" spans="1:5" x14ac:dyDescent="0.25">
      <c r="A238" s="35">
        <v>40190</v>
      </c>
      <c r="B238" s="36">
        <v>483</v>
      </c>
      <c r="C238" s="37">
        <v>215416</v>
      </c>
      <c r="D238" s="43">
        <v>159.4</v>
      </c>
      <c r="E238" s="59"/>
    </row>
    <row r="239" spans="1:5" x14ac:dyDescent="0.25">
      <c r="A239" s="35">
        <v>40191</v>
      </c>
      <c r="B239" s="36">
        <v>485</v>
      </c>
      <c r="C239" s="37">
        <v>110367</v>
      </c>
      <c r="D239" s="43">
        <v>166.95</v>
      </c>
      <c r="E239" s="59"/>
    </row>
    <row r="240" spans="1:5" x14ac:dyDescent="0.25">
      <c r="A240" s="35">
        <v>40192</v>
      </c>
      <c r="B240" s="36">
        <v>483</v>
      </c>
      <c r="C240" s="37">
        <v>57241</v>
      </c>
      <c r="D240" s="43">
        <v>166.58</v>
      </c>
      <c r="E240" s="59"/>
    </row>
    <row r="241" spans="1:5" x14ac:dyDescent="0.25">
      <c r="A241" s="35">
        <v>40193</v>
      </c>
      <c r="B241" s="36">
        <v>483</v>
      </c>
      <c r="C241" s="37">
        <v>69856</v>
      </c>
      <c r="D241" s="43">
        <v>164.16</v>
      </c>
      <c r="E241" s="59"/>
    </row>
    <row r="242" spans="1:5" x14ac:dyDescent="0.25">
      <c r="A242" s="35">
        <v>40196</v>
      </c>
      <c r="B242" s="36">
        <v>483</v>
      </c>
      <c r="C242" s="37">
        <v>21100</v>
      </c>
      <c r="D242" s="43">
        <v>161.81</v>
      </c>
      <c r="E242" s="59"/>
    </row>
    <row r="243" spans="1:5" x14ac:dyDescent="0.25">
      <c r="A243" s="35">
        <v>40197</v>
      </c>
      <c r="B243" s="36">
        <v>480</v>
      </c>
      <c r="C243" s="37">
        <v>33639</v>
      </c>
      <c r="D243" s="43">
        <v>160.28</v>
      </c>
      <c r="E243" s="59"/>
    </row>
    <row r="244" spans="1:5" x14ac:dyDescent="0.25">
      <c r="A244" s="35">
        <v>40198</v>
      </c>
      <c r="B244" s="36">
        <v>500</v>
      </c>
      <c r="C244" s="37">
        <v>107043</v>
      </c>
      <c r="D244" s="43">
        <v>159.09</v>
      </c>
      <c r="E244" s="59"/>
    </row>
    <row r="245" spans="1:5" x14ac:dyDescent="0.25">
      <c r="A245" s="35">
        <v>40199</v>
      </c>
      <c r="B245" s="36">
        <v>500</v>
      </c>
      <c r="C245" s="37">
        <v>58761</v>
      </c>
      <c r="D245" s="43">
        <v>160.76</v>
      </c>
      <c r="E245" s="59"/>
    </row>
    <row r="246" spans="1:5" x14ac:dyDescent="0.25">
      <c r="A246" s="35">
        <v>40200</v>
      </c>
      <c r="B246" s="36">
        <v>500</v>
      </c>
      <c r="C246" s="37">
        <v>50355</v>
      </c>
      <c r="D246" s="43">
        <v>158.33000000000001</v>
      </c>
      <c r="E246" s="59"/>
    </row>
    <row r="247" spans="1:5" x14ac:dyDescent="0.25">
      <c r="A247" s="35">
        <v>40203</v>
      </c>
      <c r="B247" s="36">
        <v>497</v>
      </c>
      <c r="C247" s="37">
        <v>17137</v>
      </c>
      <c r="D247" s="43">
        <v>159.54</v>
      </c>
      <c r="E247" s="59"/>
    </row>
    <row r="248" spans="1:5" x14ac:dyDescent="0.25">
      <c r="A248" s="35">
        <v>40204</v>
      </c>
      <c r="B248" s="36">
        <v>490</v>
      </c>
      <c r="C248" s="37">
        <v>32575</v>
      </c>
      <c r="D248" s="43">
        <v>157.16999999999999</v>
      </c>
      <c r="E248" s="59"/>
    </row>
    <row r="249" spans="1:5" x14ac:dyDescent="0.25">
      <c r="A249" s="35">
        <v>40205</v>
      </c>
      <c r="B249" s="36">
        <v>478.99</v>
      </c>
      <c r="C249" s="37">
        <v>46129</v>
      </c>
      <c r="D249" s="43">
        <v>154.85</v>
      </c>
      <c r="E249" s="59"/>
    </row>
    <row r="250" spans="1:5" x14ac:dyDescent="0.25">
      <c r="A250" s="35">
        <v>40206</v>
      </c>
      <c r="B250" s="36">
        <v>487</v>
      </c>
      <c r="C250" s="37">
        <v>19590</v>
      </c>
      <c r="D250" s="43">
        <v>157.36000000000001</v>
      </c>
      <c r="E250" s="59"/>
    </row>
    <row r="251" spans="1:5" x14ac:dyDescent="0.25">
      <c r="A251" s="35">
        <v>40207</v>
      </c>
      <c r="B251" s="36">
        <v>487</v>
      </c>
      <c r="C251" s="37">
        <v>39064</v>
      </c>
      <c r="D251" s="43">
        <v>156.52000000000001</v>
      </c>
      <c r="E251" s="59"/>
    </row>
    <row r="252" spans="1:5" x14ac:dyDescent="0.25">
      <c r="A252" s="35">
        <v>40210</v>
      </c>
      <c r="B252" s="36">
        <v>485</v>
      </c>
      <c r="C252" s="37">
        <v>94403</v>
      </c>
      <c r="D252" s="43">
        <v>155.51</v>
      </c>
      <c r="E252" s="59"/>
    </row>
    <row r="253" spans="1:5" x14ac:dyDescent="0.25">
      <c r="A253" s="35">
        <v>40211</v>
      </c>
      <c r="B253" s="36">
        <v>482</v>
      </c>
      <c r="C253" s="37">
        <v>33716</v>
      </c>
      <c r="D253" s="43">
        <v>154.91</v>
      </c>
      <c r="E253" s="59"/>
    </row>
    <row r="254" spans="1:5" x14ac:dyDescent="0.25">
      <c r="A254" s="35">
        <v>40212</v>
      </c>
      <c r="B254" s="36">
        <v>482</v>
      </c>
      <c r="C254" s="37">
        <v>91789</v>
      </c>
      <c r="D254" s="43">
        <v>154.12</v>
      </c>
      <c r="E254" s="59"/>
    </row>
    <row r="255" spans="1:5" x14ac:dyDescent="0.25">
      <c r="A255" s="35">
        <v>40213</v>
      </c>
      <c r="B255" s="36">
        <v>482</v>
      </c>
      <c r="C255" s="37">
        <v>21970</v>
      </c>
      <c r="D255" s="43">
        <v>154.9</v>
      </c>
      <c r="E255" s="59"/>
    </row>
    <row r="256" spans="1:5" x14ac:dyDescent="0.25">
      <c r="A256" s="35">
        <v>40214</v>
      </c>
      <c r="B256" s="36">
        <v>486</v>
      </c>
      <c r="C256" s="37">
        <v>63783</v>
      </c>
      <c r="D256" s="43">
        <v>154.27000000000001</v>
      </c>
      <c r="E256" s="59"/>
    </row>
    <row r="257" spans="1:5" x14ac:dyDescent="0.25">
      <c r="A257" s="35">
        <v>40217</v>
      </c>
      <c r="B257" s="36">
        <v>486</v>
      </c>
      <c r="C257" s="37">
        <v>63357</v>
      </c>
      <c r="D257" s="43">
        <v>153.88999999999999</v>
      </c>
      <c r="E257" s="59"/>
    </row>
    <row r="258" spans="1:5" x14ac:dyDescent="0.25">
      <c r="A258" s="35">
        <v>40218</v>
      </c>
      <c r="B258" s="36">
        <v>490</v>
      </c>
      <c r="C258" s="37">
        <v>20510</v>
      </c>
      <c r="D258" s="43">
        <v>153.19999999999999</v>
      </c>
      <c r="E258" s="59"/>
    </row>
    <row r="259" spans="1:5" x14ac:dyDescent="0.25">
      <c r="A259" s="35">
        <v>40219</v>
      </c>
      <c r="B259" s="36">
        <v>490</v>
      </c>
      <c r="C259" s="37">
        <v>28887</v>
      </c>
      <c r="D259" s="43">
        <v>151.99</v>
      </c>
      <c r="E259" s="59"/>
    </row>
    <row r="260" spans="1:5" x14ac:dyDescent="0.25">
      <c r="A260" s="35">
        <v>40220</v>
      </c>
      <c r="B260" s="36">
        <v>500</v>
      </c>
      <c r="C260" s="37">
        <v>21553</v>
      </c>
      <c r="D260" s="43">
        <v>152.93</v>
      </c>
      <c r="E260" s="59"/>
    </row>
    <row r="261" spans="1:5" x14ac:dyDescent="0.25">
      <c r="A261" s="35">
        <v>40221</v>
      </c>
      <c r="B261" s="36">
        <v>500</v>
      </c>
      <c r="C261" s="37">
        <v>149660</v>
      </c>
      <c r="D261" s="43">
        <v>152.08000000000001</v>
      </c>
      <c r="E261" s="59"/>
    </row>
    <row r="262" spans="1:5" x14ac:dyDescent="0.25">
      <c r="A262" s="35">
        <v>40224</v>
      </c>
      <c r="B262" s="36">
        <v>500</v>
      </c>
      <c r="C262" s="37">
        <v>349793</v>
      </c>
      <c r="D262" s="43">
        <v>151.63999999999999</v>
      </c>
      <c r="E262" s="59"/>
    </row>
    <row r="263" spans="1:5" x14ac:dyDescent="0.25">
      <c r="A263" s="35">
        <v>40225</v>
      </c>
      <c r="B263" s="36">
        <v>490</v>
      </c>
      <c r="C263" s="37">
        <v>26870</v>
      </c>
      <c r="D263" s="43">
        <v>150.66</v>
      </c>
      <c r="E263" s="59"/>
    </row>
    <row r="264" spans="1:5" x14ac:dyDescent="0.25">
      <c r="A264" s="35">
        <v>40226</v>
      </c>
      <c r="B264" s="36">
        <v>490</v>
      </c>
      <c r="C264" s="37">
        <v>45269</v>
      </c>
      <c r="D264" s="43">
        <v>150.12</v>
      </c>
      <c r="E264" s="59"/>
    </row>
    <row r="265" spans="1:5" x14ac:dyDescent="0.25">
      <c r="A265" s="35">
        <v>40227</v>
      </c>
      <c r="B265" s="36">
        <v>500</v>
      </c>
      <c r="C265" s="37">
        <v>189887</v>
      </c>
      <c r="D265" s="43">
        <v>150.13999999999999</v>
      </c>
      <c r="E265" s="59"/>
    </row>
    <row r="266" spans="1:5" x14ac:dyDescent="0.25">
      <c r="A266" s="35">
        <v>40228</v>
      </c>
      <c r="B266" s="36">
        <v>491</v>
      </c>
      <c r="C266" s="37">
        <v>13503</v>
      </c>
      <c r="D266" s="43">
        <v>148.59</v>
      </c>
      <c r="E266" s="59"/>
    </row>
    <row r="267" spans="1:5" x14ac:dyDescent="0.25">
      <c r="A267" s="35">
        <v>40231</v>
      </c>
      <c r="B267" s="36">
        <v>490</v>
      </c>
      <c r="C267" s="37">
        <v>2517</v>
      </c>
      <c r="D267" s="43">
        <v>145.05000000000001</v>
      </c>
      <c r="E267" s="59"/>
    </row>
    <row r="268" spans="1:5" x14ac:dyDescent="0.25">
      <c r="A268" s="35">
        <v>40232</v>
      </c>
      <c r="B268" s="36">
        <v>475</v>
      </c>
      <c r="C268" s="37">
        <v>5976</v>
      </c>
      <c r="D268" s="43">
        <v>142.26</v>
      </c>
      <c r="E268" s="59"/>
    </row>
    <row r="269" spans="1:5" x14ac:dyDescent="0.25">
      <c r="A269" s="35">
        <v>40233</v>
      </c>
      <c r="B269" s="36">
        <v>470</v>
      </c>
      <c r="C269" s="37">
        <v>1413</v>
      </c>
      <c r="D269" s="43">
        <v>141.26</v>
      </c>
      <c r="E269" s="59"/>
    </row>
    <row r="270" spans="1:5" x14ac:dyDescent="0.25">
      <c r="A270" s="35">
        <v>40234</v>
      </c>
      <c r="B270" s="36">
        <v>465</v>
      </c>
      <c r="C270" s="37">
        <v>6600</v>
      </c>
      <c r="D270" s="43">
        <v>139.54</v>
      </c>
      <c r="E270" s="59"/>
    </row>
    <row r="271" spans="1:5" x14ac:dyDescent="0.25">
      <c r="A271" s="35">
        <v>40235</v>
      </c>
      <c r="B271" s="36">
        <v>485</v>
      </c>
      <c r="C271" s="37">
        <v>128692</v>
      </c>
      <c r="D271" s="43">
        <v>140.37</v>
      </c>
      <c r="E271" s="59"/>
    </row>
    <row r="272" spans="1:5" x14ac:dyDescent="0.25">
      <c r="A272" s="35">
        <f>A270+4</f>
        <v>40238</v>
      </c>
      <c r="B272" s="36">
        <v>480</v>
      </c>
      <c r="C272" s="37">
        <v>27272</v>
      </c>
      <c r="D272" s="43">
        <v>139.87</v>
      </c>
      <c r="E272" s="59"/>
    </row>
    <row r="273" spans="1:5" x14ac:dyDescent="0.25">
      <c r="A273" s="35">
        <f>A272+1</f>
        <v>40239</v>
      </c>
      <c r="B273" s="36">
        <v>485</v>
      </c>
      <c r="C273" s="37">
        <v>65400</v>
      </c>
      <c r="D273" s="43">
        <v>134.44999999999999</v>
      </c>
      <c r="E273" s="59"/>
    </row>
    <row r="274" spans="1:5" x14ac:dyDescent="0.25">
      <c r="A274" s="35">
        <f>A273+1</f>
        <v>40240</v>
      </c>
      <c r="B274" s="36">
        <v>485</v>
      </c>
      <c r="C274" s="37">
        <v>32725</v>
      </c>
      <c r="D274" s="43">
        <v>130.37</v>
      </c>
      <c r="E274" s="59"/>
    </row>
    <row r="275" spans="1:5" x14ac:dyDescent="0.25">
      <c r="A275" s="35">
        <f>A274+1</f>
        <v>40241</v>
      </c>
      <c r="B275" s="36">
        <v>485</v>
      </c>
      <c r="C275" s="37">
        <v>12981</v>
      </c>
      <c r="D275" s="43">
        <v>132.9</v>
      </c>
      <c r="E275" s="59"/>
    </row>
    <row r="276" spans="1:5" x14ac:dyDescent="0.25">
      <c r="A276" s="35">
        <f>A275+1</f>
        <v>40242</v>
      </c>
      <c r="B276" s="36">
        <v>491</v>
      </c>
      <c r="C276" s="37">
        <v>21001</v>
      </c>
      <c r="D276" s="43">
        <v>133.51</v>
      </c>
      <c r="E276" s="59"/>
    </row>
    <row r="277" spans="1:5" x14ac:dyDescent="0.25">
      <c r="A277" s="35">
        <f>A275+4</f>
        <v>40245</v>
      </c>
      <c r="B277" s="36">
        <v>490</v>
      </c>
      <c r="C277" s="37">
        <v>24344</v>
      </c>
      <c r="D277" s="43">
        <v>134.01</v>
      </c>
      <c r="E277" s="59"/>
    </row>
    <row r="278" spans="1:5" x14ac:dyDescent="0.25">
      <c r="A278" s="35">
        <f>A277+1</f>
        <v>40246</v>
      </c>
      <c r="B278" s="36">
        <v>490</v>
      </c>
      <c r="C278" s="37">
        <v>71147</v>
      </c>
      <c r="D278" s="43">
        <v>135.82</v>
      </c>
      <c r="E278" s="59"/>
    </row>
    <row r="279" spans="1:5" x14ac:dyDescent="0.25">
      <c r="A279" s="35">
        <f>A278+1</f>
        <v>40247</v>
      </c>
      <c r="B279" s="36">
        <v>489</v>
      </c>
      <c r="C279" s="37">
        <v>49289</v>
      </c>
      <c r="D279" s="43">
        <v>136.51</v>
      </c>
      <c r="E279" s="59"/>
    </row>
    <row r="280" spans="1:5" x14ac:dyDescent="0.25">
      <c r="A280" s="35">
        <f>A279+1</f>
        <v>40248</v>
      </c>
      <c r="B280" s="36">
        <v>476</v>
      </c>
      <c r="C280" s="37">
        <v>15646</v>
      </c>
      <c r="D280" s="43">
        <v>136.11000000000001</v>
      </c>
      <c r="E280" s="59"/>
    </row>
    <row r="281" spans="1:5" x14ac:dyDescent="0.25">
      <c r="A281" s="35">
        <f>A280+1</f>
        <v>40249</v>
      </c>
      <c r="B281" s="36">
        <v>476</v>
      </c>
      <c r="C281" s="37">
        <v>4005</v>
      </c>
      <c r="D281" s="43">
        <v>136.30000000000001</v>
      </c>
      <c r="E281" s="59"/>
    </row>
    <row r="282" spans="1:5" x14ac:dyDescent="0.25">
      <c r="A282" s="35">
        <f>A280+4</f>
        <v>40252</v>
      </c>
      <c r="B282" s="36">
        <v>477</v>
      </c>
      <c r="C282" s="37">
        <v>63050</v>
      </c>
      <c r="D282" s="43">
        <v>135.59</v>
      </c>
      <c r="E282" s="59"/>
    </row>
    <row r="283" spans="1:5" x14ac:dyDescent="0.25">
      <c r="A283" s="35">
        <f>A282+1</f>
        <v>40253</v>
      </c>
      <c r="B283" s="36">
        <v>470</v>
      </c>
      <c r="C283" s="37">
        <v>13247</v>
      </c>
      <c r="D283" s="43">
        <v>134.02000000000001</v>
      </c>
      <c r="E283" s="59"/>
    </row>
    <row r="284" spans="1:5" x14ac:dyDescent="0.25">
      <c r="A284" s="35">
        <f>A283+1</f>
        <v>40254</v>
      </c>
      <c r="B284" s="36">
        <v>465</v>
      </c>
      <c r="C284" s="37">
        <v>11691</v>
      </c>
      <c r="D284" s="43">
        <v>131.51</v>
      </c>
      <c r="E284" s="59"/>
    </row>
    <row r="285" spans="1:5" x14ac:dyDescent="0.25">
      <c r="A285" s="35">
        <f>A284+1</f>
        <v>40255</v>
      </c>
      <c r="B285" s="36">
        <v>449</v>
      </c>
      <c r="C285" s="37">
        <v>69083</v>
      </c>
      <c r="D285" s="43">
        <v>128.51</v>
      </c>
      <c r="E285" s="59"/>
    </row>
    <row r="286" spans="1:5" x14ac:dyDescent="0.25">
      <c r="A286" s="35">
        <f>A285+1</f>
        <v>40256</v>
      </c>
      <c r="B286" s="36">
        <v>446</v>
      </c>
      <c r="C286" s="37">
        <v>117623</v>
      </c>
      <c r="D286" s="43">
        <v>130.12</v>
      </c>
      <c r="E286" s="59"/>
    </row>
    <row r="287" spans="1:5" x14ac:dyDescent="0.25">
      <c r="A287" s="35">
        <f>A285+4</f>
        <v>40259</v>
      </c>
      <c r="B287" s="36">
        <v>470</v>
      </c>
      <c r="C287" s="37">
        <v>72954</v>
      </c>
      <c r="D287" s="43">
        <v>130.96</v>
      </c>
      <c r="E287" s="59"/>
    </row>
    <row r="288" spans="1:5" x14ac:dyDescent="0.25">
      <c r="A288" s="35">
        <f>A287+1</f>
        <v>40260</v>
      </c>
      <c r="B288" s="36">
        <v>459</v>
      </c>
      <c r="C288" s="37">
        <v>371106</v>
      </c>
      <c r="D288" s="43">
        <v>134.85</v>
      </c>
      <c r="E288" s="59"/>
    </row>
    <row r="289" spans="1:9" x14ac:dyDescent="0.25">
      <c r="A289" s="35">
        <f>A288+1</f>
        <v>40261</v>
      </c>
      <c r="B289" s="36">
        <v>460</v>
      </c>
      <c r="C289" s="37">
        <v>42000</v>
      </c>
      <c r="D289" s="43">
        <v>138.44</v>
      </c>
      <c r="E289" s="59"/>
    </row>
    <row r="290" spans="1:9" x14ac:dyDescent="0.25">
      <c r="A290" s="35">
        <f>A289+1</f>
        <v>40262</v>
      </c>
      <c r="B290" s="36">
        <v>465</v>
      </c>
      <c r="C290" s="37">
        <v>75421</v>
      </c>
      <c r="D290" s="43">
        <v>140.04</v>
      </c>
      <c r="E290" s="59"/>
    </row>
    <row r="291" spans="1:9" x14ac:dyDescent="0.25">
      <c r="A291" s="35">
        <f>A290+1</f>
        <v>40263</v>
      </c>
      <c r="B291" s="36">
        <v>466</v>
      </c>
      <c r="C291" s="37">
        <v>37596</v>
      </c>
      <c r="D291" s="43">
        <v>141.13999999999999</v>
      </c>
      <c r="E291" s="59"/>
    </row>
    <row r="292" spans="1:9" x14ac:dyDescent="0.25">
      <c r="A292" s="35">
        <f>A290+4</f>
        <v>40266</v>
      </c>
      <c r="B292" s="36">
        <v>467</v>
      </c>
      <c r="C292" s="37">
        <v>33043</v>
      </c>
      <c r="D292" s="43">
        <v>140.77000000000001</v>
      </c>
      <c r="E292" s="59"/>
    </row>
    <row r="293" spans="1:9" x14ac:dyDescent="0.25">
      <c r="A293" s="35">
        <f>A292+1</f>
        <v>40267</v>
      </c>
      <c r="B293" s="36">
        <v>475</v>
      </c>
      <c r="C293" s="37">
        <v>40925</v>
      </c>
      <c r="D293" s="43">
        <v>142.26</v>
      </c>
      <c r="E293" s="59"/>
    </row>
    <row r="294" spans="1:9" x14ac:dyDescent="0.25">
      <c r="A294" s="35">
        <f>A293+1</f>
        <v>40268</v>
      </c>
      <c r="B294" s="36">
        <v>485</v>
      </c>
      <c r="C294" s="37">
        <v>163768</v>
      </c>
      <c r="D294" s="43">
        <v>142.37</v>
      </c>
      <c r="E294" s="59"/>
    </row>
    <row r="295" spans="1:9" s="21" customFormat="1" x14ac:dyDescent="0.25">
      <c r="A295" s="35">
        <f>A294+1</f>
        <v>40269</v>
      </c>
      <c r="B295" s="36">
        <v>470</v>
      </c>
      <c r="C295" s="37">
        <v>91413</v>
      </c>
      <c r="D295" s="43">
        <v>138.76</v>
      </c>
      <c r="E295" s="59"/>
      <c r="F295" s="10"/>
      <c r="G295" s="10"/>
      <c r="H295" s="10"/>
      <c r="I295" s="10"/>
    </row>
    <row r="296" spans="1:9" s="21" customFormat="1" x14ac:dyDescent="0.25">
      <c r="A296" s="35">
        <f>A295+1</f>
        <v>40270</v>
      </c>
      <c r="B296" s="36">
        <v>470</v>
      </c>
      <c r="C296" s="37">
        <v>0</v>
      </c>
      <c r="D296" s="43">
        <v>138.76</v>
      </c>
      <c r="E296" s="59"/>
      <c r="F296" s="10"/>
      <c r="G296" s="10"/>
      <c r="H296" s="10"/>
      <c r="I296" s="10"/>
    </row>
    <row r="297" spans="1:9" s="21" customFormat="1" x14ac:dyDescent="0.25">
      <c r="A297" s="35">
        <f>A295+4</f>
        <v>40273</v>
      </c>
      <c r="B297" s="36">
        <v>470</v>
      </c>
      <c r="C297" s="37">
        <v>0</v>
      </c>
      <c r="D297" s="43">
        <v>138.76</v>
      </c>
      <c r="E297" s="59"/>
      <c r="F297" s="10"/>
      <c r="G297" s="10"/>
      <c r="H297" s="10"/>
      <c r="I297" s="10"/>
    </row>
    <row r="298" spans="1:9" x14ac:dyDescent="0.25">
      <c r="A298" s="35">
        <f>A297+1</f>
        <v>40274</v>
      </c>
      <c r="B298" s="36">
        <v>449</v>
      </c>
      <c r="C298" s="37">
        <v>21121</v>
      </c>
      <c r="D298" s="43">
        <v>133.84</v>
      </c>
      <c r="E298" s="59"/>
    </row>
    <row r="299" spans="1:9" s="21" customFormat="1" x14ac:dyDescent="0.25">
      <c r="A299" s="35">
        <f>A298+1</f>
        <v>40275</v>
      </c>
      <c r="B299" s="36">
        <v>455</v>
      </c>
      <c r="C299" s="37">
        <v>45371</v>
      </c>
      <c r="D299" s="43">
        <v>134.02000000000001</v>
      </c>
      <c r="E299" s="59"/>
      <c r="F299" s="10"/>
      <c r="G299" s="10"/>
      <c r="H299" s="10"/>
      <c r="I299" s="10"/>
    </row>
    <row r="300" spans="1:9" s="21" customFormat="1" x14ac:dyDescent="0.25">
      <c r="A300" s="35">
        <f>A299+1</f>
        <v>40276</v>
      </c>
      <c r="B300" s="36">
        <v>455</v>
      </c>
      <c r="C300" s="37">
        <v>33449</v>
      </c>
      <c r="D300" s="43">
        <v>132</v>
      </c>
      <c r="E300" s="59"/>
      <c r="F300" s="10"/>
      <c r="G300" s="10"/>
      <c r="H300" s="10"/>
      <c r="I300" s="10"/>
    </row>
    <row r="301" spans="1:9" s="21" customFormat="1" x14ac:dyDescent="0.25">
      <c r="A301" s="35">
        <f>A300+1</f>
        <v>40277</v>
      </c>
      <c r="B301" s="36">
        <v>450</v>
      </c>
      <c r="C301" s="37">
        <v>51229</v>
      </c>
      <c r="D301" s="43">
        <v>130.94999999999999</v>
      </c>
      <c r="E301" s="59"/>
      <c r="F301" s="10"/>
      <c r="G301" s="10"/>
      <c r="H301" s="10"/>
      <c r="I301" s="10"/>
    </row>
    <row r="302" spans="1:9" s="21" customFormat="1" x14ac:dyDescent="0.25">
      <c r="A302" s="35">
        <f>A300+4</f>
        <v>40280</v>
      </c>
      <c r="B302" s="36">
        <v>450</v>
      </c>
      <c r="C302" s="37">
        <v>97639</v>
      </c>
      <c r="D302" s="43">
        <v>131.41</v>
      </c>
      <c r="E302" s="59"/>
      <c r="F302" s="10"/>
      <c r="G302" s="10"/>
      <c r="H302" s="10"/>
      <c r="I302" s="10"/>
    </row>
    <row r="303" spans="1:9" s="21" customFormat="1" x14ac:dyDescent="0.25">
      <c r="A303" s="35">
        <f>A302+1</f>
        <v>40281</v>
      </c>
      <c r="B303" s="36">
        <v>460</v>
      </c>
      <c r="C303" s="37">
        <v>3124</v>
      </c>
      <c r="D303" s="43">
        <v>132.21</v>
      </c>
      <c r="E303" s="59"/>
      <c r="F303" s="10"/>
      <c r="G303" s="10"/>
      <c r="H303" s="10"/>
      <c r="I303" s="10"/>
    </row>
    <row r="304" spans="1:9" s="21" customFormat="1" x14ac:dyDescent="0.25">
      <c r="A304" s="35">
        <f>A303+1</f>
        <v>40282</v>
      </c>
      <c r="B304" s="36">
        <v>471.2</v>
      </c>
      <c r="C304" s="37">
        <v>3841</v>
      </c>
      <c r="D304" s="43">
        <v>133.53</v>
      </c>
      <c r="E304" s="59"/>
      <c r="F304" s="10"/>
      <c r="G304" s="10"/>
      <c r="H304" s="10"/>
      <c r="I304" s="10"/>
    </row>
    <row r="305" spans="1:9" s="21" customFormat="1" x14ac:dyDescent="0.25">
      <c r="A305" s="35">
        <f>A304+1</f>
        <v>40283</v>
      </c>
      <c r="B305" s="36">
        <v>490</v>
      </c>
      <c r="C305" s="37">
        <v>2240</v>
      </c>
      <c r="D305" s="43">
        <v>135.4</v>
      </c>
      <c r="E305" s="59"/>
      <c r="F305" s="10"/>
      <c r="G305" s="10"/>
      <c r="H305" s="10"/>
      <c r="I305" s="10"/>
    </row>
    <row r="306" spans="1:9" s="21" customFormat="1" x14ac:dyDescent="0.25">
      <c r="A306" s="35">
        <f>A305+1</f>
        <v>40284</v>
      </c>
      <c r="B306" s="36">
        <v>500</v>
      </c>
      <c r="C306" s="37">
        <v>110200</v>
      </c>
      <c r="D306" s="43">
        <v>135.94</v>
      </c>
      <c r="E306" s="59"/>
      <c r="F306" s="10"/>
      <c r="G306" s="10"/>
      <c r="H306" s="10"/>
      <c r="I306" s="10"/>
    </row>
    <row r="307" spans="1:9" s="21" customFormat="1" x14ac:dyDescent="0.25">
      <c r="A307" s="35">
        <f>A306+3</f>
        <v>40287</v>
      </c>
      <c r="B307" s="36">
        <v>500</v>
      </c>
      <c r="C307" s="37">
        <v>0</v>
      </c>
      <c r="D307" s="43">
        <v>135.94</v>
      </c>
      <c r="E307" s="59"/>
      <c r="F307" s="10"/>
      <c r="G307" s="10"/>
      <c r="H307" s="10"/>
      <c r="I307" s="10"/>
    </row>
    <row r="308" spans="1:9" s="21" customFormat="1" x14ac:dyDescent="0.25">
      <c r="A308" s="35">
        <f>A307+1</f>
        <v>40288</v>
      </c>
      <c r="B308" s="36">
        <v>500</v>
      </c>
      <c r="C308" s="37">
        <v>184422</v>
      </c>
      <c r="D308" s="43">
        <v>133.88999999999999</v>
      </c>
      <c r="E308" s="59"/>
      <c r="F308" s="10"/>
      <c r="G308" s="10"/>
      <c r="H308" s="10"/>
      <c r="I308" s="10"/>
    </row>
    <row r="309" spans="1:9" s="21" customFormat="1" x14ac:dyDescent="0.25">
      <c r="A309" s="35">
        <f>A308+1</f>
        <v>40289</v>
      </c>
      <c r="B309" s="36">
        <v>500</v>
      </c>
      <c r="C309" s="37">
        <v>246117</v>
      </c>
      <c r="D309" s="43">
        <v>133.19</v>
      </c>
      <c r="E309" s="59"/>
      <c r="F309" s="10"/>
      <c r="G309" s="10"/>
      <c r="H309" s="10"/>
      <c r="I309" s="10"/>
    </row>
    <row r="310" spans="1:9" s="21" customFormat="1" x14ac:dyDescent="0.25">
      <c r="A310" s="35">
        <f>A309+1</f>
        <v>40290</v>
      </c>
      <c r="B310" s="36">
        <v>500</v>
      </c>
      <c r="C310" s="37">
        <v>190754</v>
      </c>
      <c r="D310" s="43">
        <v>133.32</v>
      </c>
      <c r="E310" s="59"/>
      <c r="F310" s="10"/>
      <c r="G310" s="10"/>
      <c r="H310" s="10"/>
      <c r="I310" s="10"/>
    </row>
    <row r="311" spans="1:9" s="21" customFormat="1" x14ac:dyDescent="0.25">
      <c r="A311" s="35">
        <f>A310+1</f>
        <v>40291</v>
      </c>
      <c r="B311" s="36">
        <v>500</v>
      </c>
      <c r="C311" s="37">
        <v>103389</v>
      </c>
      <c r="D311" s="43">
        <v>131.55000000000001</v>
      </c>
      <c r="E311" s="59"/>
      <c r="F311" s="10"/>
      <c r="G311" s="10"/>
      <c r="H311" s="10"/>
      <c r="I311" s="10"/>
    </row>
    <row r="312" spans="1:9" s="21" customFormat="1" x14ac:dyDescent="0.25">
      <c r="A312" s="35">
        <f>A311+3</f>
        <v>40294</v>
      </c>
      <c r="B312" s="36">
        <v>539.99</v>
      </c>
      <c r="C312" s="37">
        <v>46521</v>
      </c>
      <c r="D312" s="43">
        <v>135.02000000000001</v>
      </c>
      <c r="E312" s="59"/>
      <c r="F312" s="10"/>
      <c r="G312" s="10"/>
      <c r="H312" s="10"/>
      <c r="I312" s="10"/>
    </row>
    <row r="313" spans="1:9" s="21" customFormat="1" x14ac:dyDescent="0.25">
      <c r="A313" s="35">
        <f>A312+1</f>
        <v>40295</v>
      </c>
      <c r="B313" s="36">
        <v>540</v>
      </c>
      <c r="C313" s="37">
        <v>254475</v>
      </c>
      <c r="D313" s="43">
        <v>136.88999999999999</v>
      </c>
      <c r="E313" s="59"/>
      <c r="F313" s="10"/>
      <c r="G313" s="10"/>
      <c r="H313" s="10"/>
      <c r="I313" s="10"/>
    </row>
    <row r="314" spans="1:9" s="21" customFormat="1" x14ac:dyDescent="0.25">
      <c r="A314" s="35">
        <f>A313+1</f>
        <v>40296</v>
      </c>
      <c r="B314" s="36">
        <v>540</v>
      </c>
      <c r="C314" s="37">
        <v>65142</v>
      </c>
      <c r="D314" s="43">
        <v>137.57</v>
      </c>
      <c r="E314" s="59"/>
      <c r="F314" s="10"/>
      <c r="G314" s="10"/>
      <c r="H314" s="10"/>
      <c r="I314" s="10"/>
    </row>
    <row r="315" spans="1:9" s="21" customFormat="1" x14ac:dyDescent="0.25">
      <c r="A315" s="35">
        <f>A314+1</f>
        <v>40297</v>
      </c>
      <c r="B315" s="36">
        <v>535</v>
      </c>
      <c r="C315" s="37">
        <v>20827</v>
      </c>
      <c r="D315" s="43">
        <v>137.91</v>
      </c>
      <c r="E315" s="59"/>
      <c r="F315" s="10"/>
      <c r="G315" s="10"/>
      <c r="H315" s="10"/>
      <c r="I315" s="10"/>
    </row>
    <row r="316" spans="1:9" s="21" customFormat="1" x14ac:dyDescent="0.25">
      <c r="A316" s="35">
        <f>A315+1</f>
        <v>40298</v>
      </c>
      <c r="B316" s="36">
        <v>529.99</v>
      </c>
      <c r="C316" s="37">
        <v>514</v>
      </c>
      <c r="D316" s="43">
        <v>139.01</v>
      </c>
      <c r="E316" s="59"/>
      <c r="F316" s="10"/>
      <c r="G316" s="10"/>
      <c r="H316" s="10"/>
      <c r="I316" s="10"/>
    </row>
    <row r="317" spans="1:9" s="21" customFormat="1" x14ac:dyDescent="0.25">
      <c r="A317" s="35">
        <f>A316+3</f>
        <v>40301</v>
      </c>
      <c r="B317" s="36">
        <v>515</v>
      </c>
      <c r="C317" s="37">
        <v>40522</v>
      </c>
      <c r="D317" s="43">
        <v>139.49</v>
      </c>
      <c r="E317" s="59"/>
      <c r="F317" s="10"/>
      <c r="G317" s="10"/>
      <c r="H317" s="10"/>
      <c r="I317" s="10"/>
    </row>
    <row r="318" spans="1:9" x14ac:dyDescent="0.25">
      <c r="A318" s="35">
        <f>A317+1</f>
        <v>40302</v>
      </c>
      <c r="B318" s="36">
        <v>500</v>
      </c>
      <c r="C318" s="37">
        <v>9041</v>
      </c>
      <c r="D318" s="43">
        <v>137.5</v>
      </c>
      <c r="E318" s="59"/>
    </row>
    <row r="319" spans="1:9" s="21" customFormat="1" x14ac:dyDescent="0.25">
      <c r="A319" s="35">
        <f>A318+1</f>
        <v>40303</v>
      </c>
      <c r="B319" s="36">
        <v>490</v>
      </c>
      <c r="C319" s="37">
        <v>38178</v>
      </c>
      <c r="D319" s="43">
        <v>137.04</v>
      </c>
      <c r="E319" s="59"/>
      <c r="F319" s="10"/>
      <c r="G319" s="10"/>
      <c r="H319" s="10"/>
      <c r="I319" s="10"/>
    </row>
    <row r="320" spans="1:9" s="21" customFormat="1" x14ac:dyDescent="0.25">
      <c r="A320" s="35">
        <f>A319+1</f>
        <v>40304</v>
      </c>
      <c r="B320" s="36">
        <v>490</v>
      </c>
      <c r="C320" s="37">
        <v>61059</v>
      </c>
      <c r="D320" s="43">
        <v>134.87</v>
      </c>
      <c r="E320" s="59"/>
      <c r="F320" s="10"/>
      <c r="G320" s="10"/>
      <c r="H320" s="10"/>
      <c r="I320" s="10"/>
    </row>
    <row r="321" spans="1:9" s="21" customFormat="1" x14ac:dyDescent="0.25">
      <c r="A321" s="35">
        <f>A320+1</f>
        <v>40305</v>
      </c>
      <c r="B321" s="36">
        <v>492</v>
      </c>
      <c r="C321" s="37">
        <v>10052</v>
      </c>
      <c r="D321" s="43">
        <v>137.91999999999999</v>
      </c>
      <c r="E321" s="59"/>
      <c r="F321" s="10"/>
      <c r="G321" s="10"/>
      <c r="H321" s="10"/>
      <c r="I321" s="10"/>
    </row>
    <row r="322" spans="1:9" x14ac:dyDescent="0.25">
      <c r="A322" s="35">
        <f>A321+3</f>
        <v>40308</v>
      </c>
      <c r="B322" s="36">
        <v>498.1</v>
      </c>
      <c r="C322" s="37">
        <v>130.94</v>
      </c>
      <c r="D322" s="43">
        <v>138.94999999999999</v>
      </c>
      <c r="E322" s="59"/>
    </row>
    <row r="323" spans="1:9" s="21" customFormat="1" x14ac:dyDescent="0.25">
      <c r="A323" s="35">
        <f>A322+1</f>
        <v>40309</v>
      </c>
      <c r="B323" s="36">
        <v>500</v>
      </c>
      <c r="C323" s="37">
        <v>136798</v>
      </c>
      <c r="D323" s="43">
        <v>138.63</v>
      </c>
      <c r="E323" s="59"/>
      <c r="F323" s="10"/>
      <c r="G323" s="10"/>
      <c r="H323" s="10"/>
      <c r="I323" s="10"/>
    </row>
    <row r="324" spans="1:9" s="21" customFormat="1" x14ac:dyDescent="0.25">
      <c r="A324" s="35">
        <f>A323+1</f>
        <v>40310</v>
      </c>
      <c r="B324" s="36">
        <v>490</v>
      </c>
      <c r="C324" s="37">
        <v>472</v>
      </c>
      <c r="D324" s="43">
        <v>139.57</v>
      </c>
      <c r="E324" s="59"/>
      <c r="F324" s="10"/>
      <c r="G324" s="10"/>
      <c r="H324" s="10"/>
      <c r="I324" s="10"/>
    </row>
    <row r="325" spans="1:9" s="21" customFormat="1" x14ac:dyDescent="0.25">
      <c r="A325" s="35">
        <f>A324+1</f>
        <v>40311</v>
      </c>
      <c r="B325" s="36">
        <v>480</v>
      </c>
      <c r="C325" s="37">
        <v>15729</v>
      </c>
      <c r="D325" s="43">
        <v>139.75</v>
      </c>
      <c r="E325" s="59"/>
      <c r="F325" s="10"/>
      <c r="G325" s="10"/>
      <c r="H325" s="10"/>
      <c r="I325" s="10"/>
    </row>
    <row r="326" spans="1:9" s="21" customFormat="1" x14ac:dyDescent="0.25">
      <c r="A326" s="35">
        <f>A325+1</f>
        <v>40312</v>
      </c>
      <c r="B326" s="36">
        <v>468.99</v>
      </c>
      <c r="C326" s="37">
        <v>13449</v>
      </c>
      <c r="D326" s="43">
        <v>139.09</v>
      </c>
      <c r="E326" s="59"/>
      <c r="F326" s="10"/>
      <c r="G326" s="10"/>
      <c r="H326" s="10"/>
      <c r="I326" s="10"/>
    </row>
    <row r="327" spans="1:9" s="21" customFormat="1" x14ac:dyDescent="0.25">
      <c r="A327" s="35">
        <f>A326+3</f>
        <v>40315</v>
      </c>
      <c r="B327" s="36">
        <v>470</v>
      </c>
      <c r="C327" s="37">
        <v>126302</v>
      </c>
      <c r="D327" s="43">
        <v>137.53</v>
      </c>
      <c r="E327" s="59"/>
      <c r="F327" s="10"/>
      <c r="G327" s="10"/>
      <c r="H327" s="10"/>
      <c r="I327" s="10"/>
    </row>
    <row r="328" spans="1:9" s="21" customFormat="1" x14ac:dyDescent="0.25">
      <c r="A328" s="35">
        <f>A327+1</f>
        <v>40316</v>
      </c>
      <c r="B328" s="36">
        <v>470</v>
      </c>
      <c r="C328" s="37">
        <v>23093</v>
      </c>
      <c r="D328" s="43">
        <v>135.46</v>
      </c>
      <c r="E328" s="59"/>
      <c r="F328" s="10"/>
      <c r="G328" s="10"/>
      <c r="H328" s="10"/>
      <c r="I328" s="10"/>
    </row>
    <row r="329" spans="1:9" s="21" customFormat="1" x14ac:dyDescent="0.25">
      <c r="A329" s="35">
        <f>A328+1</f>
        <v>40317</v>
      </c>
      <c r="B329" s="36">
        <v>475</v>
      </c>
      <c r="C329" s="37">
        <v>85118</v>
      </c>
      <c r="D329" s="43">
        <v>136.69999999999999</v>
      </c>
      <c r="E329" s="59"/>
      <c r="F329" s="10"/>
      <c r="G329" s="10"/>
      <c r="H329" s="10"/>
      <c r="I329" s="10"/>
    </row>
    <row r="330" spans="1:9" s="21" customFormat="1" x14ac:dyDescent="0.25">
      <c r="A330" s="35">
        <f>A329+1</f>
        <v>40318</v>
      </c>
      <c r="B330" s="36">
        <v>470</v>
      </c>
      <c r="C330" s="37">
        <v>148973</v>
      </c>
      <c r="D330" s="43">
        <v>137.66</v>
      </c>
      <c r="E330" s="59"/>
      <c r="F330" s="10"/>
      <c r="G330" s="10"/>
      <c r="H330" s="10"/>
      <c r="I330" s="10"/>
    </row>
    <row r="331" spans="1:9" s="21" customFormat="1" x14ac:dyDescent="0.25">
      <c r="A331" s="35">
        <f>A330+1</f>
        <v>40319</v>
      </c>
      <c r="B331" s="36">
        <v>470</v>
      </c>
      <c r="C331" s="37">
        <v>135186</v>
      </c>
      <c r="D331" s="43">
        <v>136.97</v>
      </c>
      <c r="E331" s="59"/>
      <c r="F331" s="10"/>
      <c r="G331" s="10"/>
      <c r="H331" s="10"/>
      <c r="I331" s="10"/>
    </row>
    <row r="332" spans="1:9" s="21" customFormat="1" x14ac:dyDescent="0.25">
      <c r="A332" s="35">
        <f>A331+3</f>
        <v>40322</v>
      </c>
      <c r="B332" s="36">
        <v>470</v>
      </c>
      <c r="C332" s="37">
        <v>39173</v>
      </c>
      <c r="D332" s="43">
        <v>136.93</v>
      </c>
      <c r="E332" s="59"/>
      <c r="F332" s="10"/>
      <c r="G332" s="10"/>
      <c r="H332" s="10"/>
      <c r="I332" s="10"/>
    </row>
    <row r="333" spans="1:9" s="21" customFormat="1" x14ac:dyDescent="0.25">
      <c r="A333" s="35">
        <f>A332+1</f>
        <v>40323</v>
      </c>
      <c r="B333" s="36">
        <v>470</v>
      </c>
      <c r="C333" s="37">
        <v>0</v>
      </c>
      <c r="D333" s="43">
        <v>136.93</v>
      </c>
      <c r="E333" s="59"/>
      <c r="F333" s="10"/>
      <c r="G333" s="10"/>
      <c r="H333" s="10"/>
      <c r="I333" s="10"/>
    </row>
    <row r="334" spans="1:9" s="21" customFormat="1" x14ac:dyDescent="0.25">
      <c r="A334" s="35">
        <f>A333+1</f>
        <v>40324</v>
      </c>
      <c r="B334" s="36">
        <v>470</v>
      </c>
      <c r="C334" s="37">
        <v>147360</v>
      </c>
      <c r="D334" s="43">
        <v>134.21</v>
      </c>
      <c r="E334" s="59"/>
      <c r="F334" s="10"/>
      <c r="G334" s="10"/>
      <c r="H334" s="10"/>
      <c r="I334" s="10"/>
    </row>
    <row r="335" spans="1:9" s="21" customFormat="1" x14ac:dyDescent="0.25">
      <c r="A335" s="35">
        <f>A334+1</f>
        <v>40325</v>
      </c>
      <c r="B335" s="36">
        <v>470</v>
      </c>
      <c r="C335" s="37">
        <v>21014</v>
      </c>
      <c r="D335" s="43">
        <v>129.88999999999999</v>
      </c>
      <c r="E335" s="59"/>
      <c r="F335" s="10"/>
      <c r="G335" s="10"/>
      <c r="H335" s="10"/>
      <c r="I335" s="10"/>
    </row>
    <row r="336" spans="1:9" s="21" customFormat="1" x14ac:dyDescent="0.25">
      <c r="A336" s="35">
        <f>A335+1</f>
        <v>40326</v>
      </c>
      <c r="B336" s="36">
        <v>470</v>
      </c>
      <c r="C336" s="37">
        <v>29800</v>
      </c>
      <c r="D336" s="43">
        <v>129.08000000000001</v>
      </c>
      <c r="E336" s="59"/>
      <c r="F336" s="10"/>
      <c r="G336" s="10"/>
      <c r="H336" s="10"/>
      <c r="I336" s="10"/>
    </row>
    <row r="337" spans="1:9" s="21" customFormat="1" x14ac:dyDescent="0.25">
      <c r="A337" s="35">
        <f>A336+3</f>
        <v>40329</v>
      </c>
      <c r="B337" s="36">
        <v>470</v>
      </c>
      <c r="C337" s="37">
        <v>13651</v>
      </c>
      <c r="D337" s="43">
        <v>129.4</v>
      </c>
      <c r="E337" s="59"/>
      <c r="F337" s="10"/>
      <c r="G337" s="10"/>
      <c r="H337" s="10"/>
      <c r="I337" s="10"/>
    </row>
    <row r="338" spans="1:9" s="21" customFormat="1" x14ac:dyDescent="0.25">
      <c r="A338" s="35">
        <f>A337+1</f>
        <v>40330</v>
      </c>
      <c r="B338" s="36">
        <v>470</v>
      </c>
      <c r="C338" s="37">
        <v>35205</v>
      </c>
      <c r="D338" s="43">
        <v>129.02000000000001</v>
      </c>
      <c r="E338" s="59"/>
      <c r="F338" s="10"/>
      <c r="G338" s="10"/>
      <c r="H338" s="10"/>
      <c r="I338" s="10"/>
    </row>
    <row r="339" spans="1:9" x14ac:dyDescent="0.25">
      <c r="A339" s="35">
        <f>A338+1</f>
        <v>40331</v>
      </c>
      <c r="B339" s="36">
        <v>470</v>
      </c>
      <c r="C339" s="37">
        <v>31261</v>
      </c>
      <c r="D339" s="43">
        <v>128.80000000000001</v>
      </c>
      <c r="E339" s="59"/>
    </row>
    <row r="340" spans="1:9" s="21" customFormat="1" x14ac:dyDescent="0.25">
      <c r="A340" s="35">
        <f>A339+1</f>
        <v>40332</v>
      </c>
      <c r="B340" s="36">
        <v>470</v>
      </c>
      <c r="C340" s="37">
        <v>106798</v>
      </c>
      <c r="D340" s="43">
        <v>129.28</v>
      </c>
      <c r="E340" s="59"/>
      <c r="F340" s="10"/>
      <c r="G340" s="10"/>
      <c r="H340" s="10"/>
      <c r="I340" s="10"/>
    </row>
    <row r="341" spans="1:9" s="21" customFormat="1" x14ac:dyDescent="0.25">
      <c r="A341" s="35">
        <f>A340+1</f>
        <v>40333</v>
      </c>
      <c r="B341" s="36">
        <v>470</v>
      </c>
      <c r="C341" s="37">
        <v>54723</v>
      </c>
      <c r="D341" s="43">
        <v>127.68</v>
      </c>
      <c r="E341" s="59"/>
      <c r="F341" s="10"/>
      <c r="G341" s="10"/>
      <c r="H341" s="10"/>
      <c r="I341" s="10"/>
    </row>
    <row r="342" spans="1:9" s="21" customFormat="1" x14ac:dyDescent="0.25">
      <c r="A342" s="35">
        <f>A341+3</f>
        <v>40336</v>
      </c>
      <c r="B342" s="36">
        <v>470</v>
      </c>
      <c r="C342" s="37">
        <v>10234</v>
      </c>
      <c r="D342" s="43">
        <v>127.81</v>
      </c>
      <c r="E342" s="59"/>
      <c r="F342" s="10"/>
      <c r="G342" s="10"/>
      <c r="H342" s="10"/>
      <c r="I342" s="10"/>
    </row>
    <row r="343" spans="1:9" s="21" customFormat="1" x14ac:dyDescent="0.25">
      <c r="A343" s="35">
        <f>A342+1</f>
        <v>40337</v>
      </c>
      <c r="B343" s="36">
        <v>470</v>
      </c>
      <c r="C343" s="37">
        <v>33048</v>
      </c>
      <c r="D343" s="43">
        <v>127.86</v>
      </c>
      <c r="E343" s="59"/>
      <c r="F343" s="10"/>
      <c r="G343" s="10"/>
      <c r="H343" s="10"/>
      <c r="I343" s="10"/>
    </row>
    <row r="344" spans="1:9" s="21" customFormat="1" x14ac:dyDescent="0.25">
      <c r="A344" s="35">
        <f>A343+1</f>
        <v>40338</v>
      </c>
      <c r="B344" s="36">
        <v>460</v>
      </c>
      <c r="C344" s="37">
        <v>14278</v>
      </c>
      <c r="D344" s="43">
        <v>127.29</v>
      </c>
      <c r="E344" s="59"/>
      <c r="F344" s="10"/>
      <c r="G344" s="10"/>
      <c r="H344" s="10"/>
      <c r="I344" s="10"/>
    </row>
    <row r="345" spans="1:9" s="21" customFormat="1" x14ac:dyDescent="0.25">
      <c r="A345" s="35">
        <f>A344+1</f>
        <v>40339</v>
      </c>
      <c r="B345" s="36">
        <v>460</v>
      </c>
      <c r="C345" s="37">
        <v>11000</v>
      </c>
      <c r="D345" s="43">
        <v>127.6</v>
      </c>
      <c r="E345" s="59"/>
      <c r="F345" s="10"/>
      <c r="G345" s="10"/>
      <c r="H345" s="10"/>
      <c r="I345" s="10"/>
    </row>
    <row r="346" spans="1:9" s="21" customFormat="1" x14ac:dyDescent="0.25">
      <c r="A346" s="35">
        <f>A345+1</f>
        <v>40340</v>
      </c>
      <c r="B346" s="36">
        <v>460</v>
      </c>
      <c r="C346" s="37">
        <v>33003</v>
      </c>
      <c r="D346" s="43">
        <v>127.29</v>
      </c>
      <c r="E346" s="59"/>
      <c r="F346" s="10"/>
      <c r="G346" s="10"/>
      <c r="H346" s="10"/>
      <c r="I346" s="10"/>
    </row>
    <row r="347" spans="1:9" x14ac:dyDescent="0.25">
      <c r="A347" s="35">
        <f>A346+3</f>
        <v>40343</v>
      </c>
      <c r="B347" s="36">
        <v>460</v>
      </c>
      <c r="C347" s="37">
        <v>163760</v>
      </c>
      <c r="D347" s="43">
        <v>126.62</v>
      </c>
      <c r="E347" s="59"/>
    </row>
    <row r="348" spans="1:9" s="21" customFormat="1" x14ac:dyDescent="0.25">
      <c r="A348" s="35">
        <f>A347+1</f>
        <v>40344</v>
      </c>
      <c r="B348" s="36">
        <v>460</v>
      </c>
      <c r="C348" s="37">
        <v>346650</v>
      </c>
      <c r="D348" s="43">
        <v>127.36</v>
      </c>
      <c r="E348" s="59"/>
      <c r="F348" s="10"/>
      <c r="G348" s="10"/>
      <c r="H348" s="10"/>
      <c r="I348" s="10"/>
    </row>
    <row r="349" spans="1:9" s="21" customFormat="1" x14ac:dyDescent="0.25">
      <c r="A349" s="35">
        <f>A348+1</f>
        <v>40345</v>
      </c>
      <c r="B349" s="36">
        <v>460</v>
      </c>
      <c r="C349" s="37">
        <v>151170</v>
      </c>
      <c r="D349" s="43">
        <v>127.5</v>
      </c>
      <c r="E349" s="59"/>
      <c r="F349" s="10"/>
      <c r="G349" s="10"/>
      <c r="H349" s="10"/>
      <c r="I349" s="10"/>
    </row>
    <row r="350" spans="1:9" s="21" customFormat="1" x14ac:dyDescent="0.25">
      <c r="A350" s="35">
        <f>A349+1</f>
        <v>40346</v>
      </c>
      <c r="B350" s="36">
        <v>460</v>
      </c>
      <c r="C350" s="37">
        <v>42323</v>
      </c>
      <c r="D350" s="43">
        <v>127.7</v>
      </c>
      <c r="E350" s="59"/>
      <c r="F350" s="10"/>
      <c r="G350" s="10"/>
      <c r="H350" s="10"/>
      <c r="I350" s="10"/>
    </row>
    <row r="351" spans="1:9" s="21" customFormat="1" x14ac:dyDescent="0.25">
      <c r="A351" s="35">
        <f>A350+1</f>
        <v>40347</v>
      </c>
      <c r="B351" s="36">
        <v>460</v>
      </c>
      <c r="C351" s="37">
        <v>11820</v>
      </c>
      <c r="D351" s="43">
        <v>128.08000000000001</v>
      </c>
      <c r="E351" s="59"/>
      <c r="F351" s="10"/>
      <c r="G351" s="10"/>
      <c r="H351" s="10"/>
      <c r="I351" s="10"/>
    </row>
    <row r="352" spans="1:9" s="21" customFormat="1" x14ac:dyDescent="0.25">
      <c r="A352" s="35">
        <f>A351+3</f>
        <v>40350</v>
      </c>
      <c r="B352" s="36">
        <v>455</v>
      </c>
      <c r="C352" s="37">
        <v>31660</v>
      </c>
      <c r="D352" s="43">
        <v>127.23</v>
      </c>
      <c r="E352" s="59"/>
      <c r="F352" s="10"/>
      <c r="G352" s="10"/>
      <c r="H352" s="10"/>
      <c r="I352" s="10"/>
    </row>
    <row r="353" spans="1:9" s="21" customFormat="1" x14ac:dyDescent="0.25">
      <c r="A353" s="35">
        <f>A352+1</f>
        <v>40351</v>
      </c>
      <c r="B353" s="36">
        <v>450</v>
      </c>
      <c r="C353" s="37">
        <v>63889</v>
      </c>
      <c r="D353" s="43">
        <v>127.95</v>
      </c>
      <c r="E353" s="59"/>
      <c r="F353" s="10"/>
      <c r="G353" s="10"/>
      <c r="H353" s="10"/>
      <c r="I353" s="10"/>
    </row>
    <row r="354" spans="1:9" s="21" customFormat="1" x14ac:dyDescent="0.25">
      <c r="A354" s="35">
        <f>A353+1</f>
        <v>40352</v>
      </c>
      <c r="B354" s="36">
        <v>444.99</v>
      </c>
      <c r="C354" s="37">
        <v>17447</v>
      </c>
      <c r="D354" s="43">
        <v>127.37</v>
      </c>
      <c r="E354" s="59"/>
      <c r="F354" s="10"/>
      <c r="G354" s="10"/>
      <c r="H354" s="10"/>
      <c r="I354" s="10"/>
    </row>
    <row r="355" spans="1:9" s="21" customFormat="1" x14ac:dyDescent="0.25">
      <c r="A355" s="35">
        <f>A354+1</f>
        <v>40353</v>
      </c>
      <c r="B355" s="36">
        <v>445</v>
      </c>
      <c r="C355" s="37">
        <v>8612</v>
      </c>
      <c r="D355" s="43">
        <v>127.29</v>
      </c>
      <c r="E355" s="59"/>
      <c r="F355" s="10"/>
      <c r="G355" s="10"/>
      <c r="H355" s="10"/>
      <c r="I355" s="10"/>
    </row>
    <row r="356" spans="1:9" s="21" customFormat="1" x14ac:dyDescent="0.25">
      <c r="A356" s="35">
        <f>A355+1</f>
        <v>40354</v>
      </c>
      <c r="B356" s="36">
        <v>440</v>
      </c>
      <c r="C356" s="37">
        <v>12000</v>
      </c>
      <c r="D356" s="43">
        <v>126.47</v>
      </c>
      <c r="E356" s="59"/>
      <c r="F356" s="10"/>
      <c r="G356" s="10"/>
      <c r="H356" s="10"/>
      <c r="I356" s="10"/>
    </row>
    <row r="357" spans="1:9" s="21" customFormat="1" x14ac:dyDescent="0.25">
      <c r="A357" s="35">
        <f>A356+3</f>
        <v>40357</v>
      </c>
      <c r="B357" s="36">
        <v>460</v>
      </c>
      <c r="C357" s="37">
        <v>116658</v>
      </c>
      <c r="D357" s="43">
        <v>126.92</v>
      </c>
      <c r="E357" s="59"/>
      <c r="F357" s="10"/>
      <c r="G357" s="10"/>
      <c r="H357" s="10"/>
      <c r="I357" s="10"/>
    </row>
    <row r="358" spans="1:9" s="21" customFormat="1" x14ac:dyDescent="0.25">
      <c r="A358" s="35">
        <f>A357+1</f>
        <v>40358</v>
      </c>
      <c r="B358" s="36">
        <v>478</v>
      </c>
      <c r="C358" s="37">
        <v>104354</v>
      </c>
      <c r="D358" s="43">
        <v>129.31</v>
      </c>
      <c r="E358" s="59"/>
      <c r="F358" s="10"/>
      <c r="G358" s="10"/>
      <c r="H358" s="10"/>
      <c r="I358" s="10"/>
    </row>
    <row r="359" spans="1:9" s="21" customFormat="1" x14ac:dyDescent="0.25">
      <c r="A359" s="35">
        <f>A358+1</f>
        <v>40359</v>
      </c>
      <c r="B359" s="36">
        <v>453</v>
      </c>
      <c r="C359" s="37">
        <v>53241</v>
      </c>
      <c r="D359" s="43">
        <v>127.46</v>
      </c>
      <c r="E359" s="59"/>
      <c r="F359" s="10"/>
      <c r="G359" s="10"/>
      <c r="H359" s="10"/>
      <c r="I359" s="10"/>
    </row>
    <row r="360" spans="1:9" s="21" customFormat="1" x14ac:dyDescent="0.25">
      <c r="A360" s="35">
        <f>A359+1</f>
        <v>40360</v>
      </c>
      <c r="B360" s="36">
        <v>461</v>
      </c>
      <c r="C360" s="37">
        <v>164908</v>
      </c>
      <c r="D360" s="43">
        <v>127.18</v>
      </c>
      <c r="E360" s="59"/>
      <c r="F360" s="10"/>
      <c r="G360" s="10"/>
      <c r="H360" s="10"/>
      <c r="I360" s="10"/>
    </row>
    <row r="361" spans="1:9" x14ac:dyDescent="0.25">
      <c r="A361" s="35">
        <f>A360+1</f>
        <v>40361</v>
      </c>
      <c r="B361" s="36">
        <v>465</v>
      </c>
      <c r="C361" s="37">
        <v>100169</v>
      </c>
      <c r="D361" s="43">
        <v>127.69</v>
      </c>
      <c r="E361" s="59"/>
    </row>
    <row r="362" spans="1:9" s="21" customFormat="1" x14ac:dyDescent="0.25">
      <c r="A362" s="35">
        <f>A361+3</f>
        <v>40364</v>
      </c>
      <c r="B362" s="36">
        <v>460</v>
      </c>
      <c r="C362" s="37">
        <v>19229</v>
      </c>
      <c r="D362" s="43">
        <v>125.41</v>
      </c>
      <c r="E362" s="59"/>
      <c r="F362" s="10"/>
      <c r="G362" s="10"/>
      <c r="H362" s="10"/>
      <c r="I362" s="10"/>
    </row>
    <row r="363" spans="1:9" x14ac:dyDescent="0.25">
      <c r="A363" s="35">
        <f>A362+1</f>
        <v>40365</v>
      </c>
      <c r="B363" s="36">
        <v>460</v>
      </c>
      <c r="C363" s="37">
        <v>164614</v>
      </c>
      <c r="D363" s="43">
        <v>124.15</v>
      </c>
      <c r="E363" s="59"/>
    </row>
    <row r="364" spans="1:9" s="21" customFormat="1" x14ac:dyDescent="0.25">
      <c r="A364" s="35">
        <f>A363+1</f>
        <v>40366</v>
      </c>
      <c r="B364" s="36">
        <v>449</v>
      </c>
      <c r="C364" s="37">
        <v>143802</v>
      </c>
      <c r="D364" s="43">
        <v>122.91</v>
      </c>
      <c r="E364" s="59"/>
      <c r="F364" s="10"/>
      <c r="G364" s="10"/>
      <c r="H364" s="10"/>
      <c r="I364" s="10"/>
    </row>
    <row r="365" spans="1:9" s="21" customFormat="1" x14ac:dyDescent="0.25">
      <c r="A365" s="35">
        <f>A364+1</f>
        <v>40367</v>
      </c>
      <c r="B365" s="36">
        <v>449</v>
      </c>
      <c r="C365" s="37">
        <v>134591</v>
      </c>
      <c r="D365" s="43">
        <v>124.07</v>
      </c>
      <c r="E365" s="59"/>
      <c r="F365" s="10"/>
      <c r="G365" s="10"/>
      <c r="H365" s="10"/>
      <c r="I365" s="10"/>
    </row>
    <row r="366" spans="1:9" s="21" customFormat="1" x14ac:dyDescent="0.25">
      <c r="A366" s="35">
        <f>A365+1</f>
        <v>40368</v>
      </c>
      <c r="B366" s="36">
        <v>460</v>
      </c>
      <c r="C366" s="37">
        <v>62346</v>
      </c>
      <c r="D366" s="43">
        <v>129.88999999999999</v>
      </c>
      <c r="E366" s="59"/>
      <c r="F366" s="10"/>
      <c r="G366" s="10"/>
      <c r="H366" s="10"/>
      <c r="I366" s="10"/>
    </row>
    <row r="367" spans="1:9" s="21" customFormat="1" x14ac:dyDescent="0.25">
      <c r="A367" s="35">
        <f>A366+3</f>
        <v>40371</v>
      </c>
      <c r="B367" s="36">
        <v>460</v>
      </c>
      <c r="C367" s="37">
        <v>110146</v>
      </c>
      <c r="D367" s="43">
        <v>126.87</v>
      </c>
      <c r="E367" s="59"/>
      <c r="F367" s="10"/>
      <c r="G367" s="10"/>
      <c r="H367" s="10"/>
      <c r="I367" s="10"/>
    </row>
    <row r="368" spans="1:9" s="21" customFormat="1" x14ac:dyDescent="0.25">
      <c r="A368" s="35">
        <f>A367+1</f>
        <v>40372</v>
      </c>
      <c r="B368" s="36">
        <v>460</v>
      </c>
      <c r="C368" s="37">
        <v>174519</v>
      </c>
      <c r="D368" s="43">
        <v>123.25</v>
      </c>
      <c r="E368" s="59"/>
      <c r="F368" s="10"/>
      <c r="G368" s="10"/>
      <c r="H368" s="10"/>
      <c r="I368" s="10"/>
    </row>
    <row r="369" spans="1:9" s="21" customFormat="1" x14ac:dyDescent="0.25">
      <c r="A369" s="35">
        <f>A368+1</f>
        <v>40373</v>
      </c>
      <c r="B369" s="36">
        <v>460</v>
      </c>
      <c r="C369" s="37">
        <v>16860</v>
      </c>
      <c r="D369" s="43">
        <v>121.29</v>
      </c>
      <c r="E369" s="59"/>
      <c r="F369" s="10"/>
      <c r="G369" s="10"/>
      <c r="H369" s="10"/>
      <c r="I369" s="10"/>
    </row>
    <row r="370" spans="1:9" s="21" customFormat="1" x14ac:dyDescent="0.25">
      <c r="A370" s="35">
        <f>A369+1</f>
        <v>40374</v>
      </c>
      <c r="B370" s="36">
        <v>465</v>
      </c>
      <c r="C370" s="37">
        <v>119834</v>
      </c>
      <c r="D370" s="43">
        <v>121.78</v>
      </c>
      <c r="E370" s="59"/>
      <c r="F370" s="10"/>
      <c r="G370" s="10"/>
      <c r="H370" s="10"/>
      <c r="I370" s="10"/>
    </row>
    <row r="371" spans="1:9" s="21" customFormat="1" x14ac:dyDescent="0.25">
      <c r="A371" s="35">
        <f>A370+1</f>
        <v>40375</v>
      </c>
      <c r="B371" s="36">
        <v>466</v>
      </c>
      <c r="C371" s="37">
        <v>166702</v>
      </c>
      <c r="D371" s="43">
        <v>122.83</v>
      </c>
      <c r="E371" s="59"/>
      <c r="F371" s="10"/>
      <c r="G371" s="10"/>
      <c r="H371" s="10"/>
      <c r="I371" s="10"/>
    </row>
    <row r="372" spans="1:9" s="21" customFormat="1" x14ac:dyDescent="0.25">
      <c r="A372" s="35">
        <f>A371+3</f>
        <v>40378</v>
      </c>
      <c r="B372" s="36">
        <v>466</v>
      </c>
      <c r="C372" s="37">
        <v>120228</v>
      </c>
      <c r="D372" s="43">
        <v>123.32</v>
      </c>
      <c r="E372" s="59"/>
      <c r="F372" s="10"/>
      <c r="G372" s="10"/>
      <c r="H372" s="10"/>
      <c r="I372" s="10"/>
    </row>
    <row r="373" spans="1:9" s="21" customFormat="1" x14ac:dyDescent="0.25">
      <c r="A373" s="35">
        <f>A372+1</f>
        <v>40379</v>
      </c>
      <c r="B373" s="36">
        <v>464.99</v>
      </c>
      <c r="C373" s="37">
        <v>41223</v>
      </c>
      <c r="D373" s="43">
        <v>123.27</v>
      </c>
      <c r="E373" s="59"/>
      <c r="F373" s="10"/>
      <c r="G373" s="10"/>
      <c r="H373" s="10"/>
      <c r="I373" s="10"/>
    </row>
    <row r="374" spans="1:9" s="21" customFormat="1" x14ac:dyDescent="0.25">
      <c r="A374" s="35">
        <f>A373+1</f>
        <v>40380</v>
      </c>
      <c r="B374" s="36">
        <v>468</v>
      </c>
      <c r="C374" s="37">
        <v>14754</v>
      </c>
      <c r="D374" s="43">
        <v>123.67</v>
      </c>
      <c r="E374" s="59"/>
      <c r="F374" s="10"/>
      <c r="G374" s="10"/>
      <c r="H374" s="10"/>
      <c r="I374" s="10"/>
    </row>
    <row r="375" spans="1:9" s="21" customFormat="1" x14ac:dyDescent="0.25">
      <c r="A375" s="35">
        <f>A374+1</f>
        <v>40381</v>
      </c>
      <c r="B375" s="36">
        <v>470</v>
      </c>
      <c r="C375" s="37">
        <v>193691</v>
      </c>
      <c r="D375" s="43">
        <v>124.96</v>
      </c>
      <c r="E375" s="59"/>
      <c r="F375" s="10"/>
      <c r="G375" s="10"/>
      <c r="H375" s="10"/>
      <c r="I375" s="10"/>
    </row>
    <row r="376" spans="1:9" s="21" customFormat="1" x14ac:dyDescent="0.25">
      <c r="A376" s="35">
        <f>A375+1</f>
        <v>40382</v>
      </c>
      <c r="B376" s="36">
        <v>475</v>
      </c>
      <c r="C376" s="37">
        <v>31613</v>
      </c>
      <c r="D376" s="43">
        <v>125.36</v>
      </c>
      <c r="E376" s="59"/>
      <c r="F376" s="10"/>
      <c r="G376" s="10"/>
      <c r="H376" s="10"/>
      <c r="I376" s="10"/>
    </row>
    <row r="377" spans="1:9" s="21" customFormat="1" x14ac:dyDescent="0.25">
      <c r="A377" s="35">
        <f>A376+3</f>
        <v>40385</v>
      </c>
      <c r="B377" s="36">
        <v>476</v>
      </c>
      <c r="C377" s="37">
        <v>108056</v>
      </c>
      <c r="D377" s="43">
        <v>125.59</v>
      </c>
      <c r="E377" s="59"/>
      <c r="F377" s="10"/>
      <c r="G377" s="10"/>
      <c r="H377" s="10"/>
      <c r="I377" s="10"/>
    </row>
    <row r="378" spans="1:9" s="21" customFormat="1" x14ac:dyDescent="0.25">
      <c r="A378" s="35">
        <f>A377+1</f>
        <v>40386</v>
      </c>
      <c r="B378" s="36">
        <v>480</v>
      </c>
      <c r="C378" s="37">
        <v>49152</v>
      </c>
      <c r="D378" s="43">
        <v>126.76</v>
      </c>
      <c r="E378" s="59"/>
      <c r="F378" s="10"/>
      <c r="G378" s="10"/>
      <c r="H378" s="10"/>
      <c r="I378" s="10"/>
    </row>
    <row r="379" spans="1:9" s="21" customFormat="1" x14ac:dyDescent="0.25">
      <c r="A379" s="35">
        <f>A378+1</f>
        <v>40387</v>
      </c>
      <c r="B379" s="36">
        <v>480</v>
      </c>
      <c r="C379" s="37">
        <v>45256</v>
      </c>
      <c r="D379" s="43">
        <v>128.1</v>
      </c>
      <c r="E379" s="59"/>
      <c r="F379" s="10"/>
      <c r="G379" s="10"/>
      <c r="H379" s="10"/>
      <c r="I379" s="10"/>
    </row>
    <row r="380" spans="1:9" s="21" customFormat="1" x14ac:dyDescent="0.25">
      <c r="A380" s="35">
        <f>A379+1</f>
        <v>40388</v>
      </c>
      <c r="B380" s="36">
        <v>480</v>
      </c>
      <c r="C380" s="37">
        <v>38091</v>
      </c>
      <c r="D380" s="43">
        <v>130.36000000000001</v>
      </c>
      <c r="E380" s="59"/>
      <c r="F380" s="10"/>
      <c r="G380" s="10"/>
      <c r="H380" s="10"/>
      <c r="I380" s="10"/>
    </row>
    <row r="381" spans="1:9" s="21" customFormat="1" x14ac:dyDescent="0.25">
      <c r="A381" s="35">
        <f>A380+1</f>
        <v>40389</v>
      </c>
      <c r="B381" s="36">
        <v>480</v>
      </c>
      <c r="C381" s="37">
        <v>49189</v>
      </c>
      <c r="D381" s="43">
        <v>130.91999999999999</v>
      </c>
      <c r="E381" s="59"/>
      <c r="F381" s="10"/>
      <c r="G381" s="10"/>
      <c r="H381" s="10"/>
      <c r="I381" s="10"/>
    </row>
    <row r="382" spans="1:9" s="21" customFormat="1" x14ac:dyDescent="0.25">
      <c r="A382" s="35">
        <f>A381+3</f>
        <v>40392</v>
      </c>
      <c r="B382" s="36">
        <v>470</v>
      </c>
      <c r="C382" s="37">
        <v>739</v>
      </c>
      <c r="D382" s="43">
        <v>130.91999999999999</v>
      </c>
      <c r="E382" s="59"/>
      <c r="F382" s="10"/>
      <c r="G382" s="10"/>
      <c r="H382" s="10"/>
      <c r="I382" s="10"/>
    </row>
    <row r="383" spans="1:9" s="21" customFormat="1" x14ac:dyDescent="0.25">
      <c r="A383" s="35">
        <f>A382+1</f>
        <v>40393</v>
      </c>
      <c r="B383" s="36">
        <v>460.1</v>
      </c>
      <c r="C383" s="37">
        <v>109789</v>
      </c>
      <c r="D383" s="43">
        <v>132.30000000000001</v>
      </c>
      <c r="E383" s="59"/>
      <c r="F383" s="10"/>
      <c r="G383" s="10"/>
      <c r="H383" s="10"/>
      <c r="I383" s="10"/>
    </row>
    <row r="384" spans="1:9" s="21" customFormat="1" x14ac:dyDescent="0.25">
      <c r="A384" s="35">
        <f>A383+1</f>
        <v>40394</v>
      </c>
      <c r="B384" s="36">
        <v>466</v>
      </c>
      <c r="C384" s="37">
        <v>21322</v>
      </c>
      <c r="D384" s="43">
        <v>132.16</v>
      </c>
      <c r="E384" s="59"/>
      <c r="F384" s="10"/>
      <c r="G384" s="10"/>
      <c r="H384" s="10"/>
      <c r="I384" s="10"/>
    </row>
    <row r="385" spans="1:9" s="21" customFormat="1" x14ac:dyDescent="0.25">
      <c r="A385" s="35">
        <f>A384+1</f>
        <v>40395</v>
      </c>
      <c r="B385" s="36">
        <v>467</v>
      </c>
      <c r="C385" s="37">
        <v>35180</v>
      </c>
      <c r="D385" s="43">
        <v>131.01</v>
      </c>
      <c r="E385" s="59"/>
      <c r="F385" s="10"/>
      <c r="G385" s="10"/>
      <c r="H385" s="10"/>
      <c r="I385" s="10"/>
    </row>
    <row r="386" spans="1:9" s="21" customFormat="1" x14ac:dyDescent="0.25">
      <c r="A386" s="35">
        <f>A385+1</f>
        <v>40396</v>
      </c>
      <c r="B386" s="36">
        <v>467</v>
      </c>
      <c r="C386" s="37">
        <v>42482</v>
      </c>
      <c r="D386" s="43">
        <v>131.04</v>
      </c>
      <c r="E386" s="59"/>
      <c r="F386" s="10"/>
      <c r="G386" s="10"/>
      <c r="H386" s="10"/>
      <c r="I386" s="10"/>
    </row>
    <row r="387" spans="1:9" s="21" customFormat="1" x14ac:dyDescent="0.25">
      <c r="A387" s="35">
        <f>A386+3</f>
        <v>40399</v>
      </c>
      <c r="B387" s="36">
        <v>467</v>
      </c>
      <c r="C387" s="37">
        <v>0</v>
      </c>
      <c r="D387" s="43">
        <v>131.04</v>
      </c>
      <c r="E387" s="59"/>
      <c r="F387" s="10"/>
      <c r="G387" s="10"/>
      <c r="H387" s="10"/>
      <c r="I387" s="10"/>
    </row>
    <row r="388" spans="1:9" s="21" customFormat="1" x14ac:dyDescent="0.25">
      <c r="A388" s="35">
        <f>A387+1</f>
        <v>40400</v>
      </c>
      <c r="B388" s="36">
        <v>467</v>
      </c>
      <c r="C388" s="37">
        <v>0</v>
      </c>
      <c r="D388" s="43">
        <v>131.04</v>
      </c>
      <c r="E388" s="59"/>
      <c r="F388" s="10"/>
      <c r="G388" s="10"/>
      <c r="H388" s="10"/>
      <c r="I388" s="10"/>
    </row>
    <row r="389" spans="1:9" s="21" customFormat="1" x14ac:dyDescent="0.25">
      <c r="A389" s="35">
        <f>A388+1</f>
        <v>40401</v>
      </c>
      <c r="B389" s="36">
        <v>465</v>
      </c>
      <c r="C389" s="37">
        <v>21943</v>
      </c>
      <c r="D389" s="43">
        <v>132.09</v>
      </c>
      <c r="E389" s="59"/>
      <c r="F389" s="10"/>
      <c r="G389" s="10"/>
      <c r="H389" s="10"/>
      <c r="I389" s="10"/>
    </row>
    <row r="390" spans="1:9" s="21" customFormat="1" x14ac:dyDescent="0.25">
      <c r="A390" s="35">
        <f>A389+1</f>
        <v>40402</v>
      </c>
      <c r="B390" s="36">
        <v>465</v>
      </c>
      <c r="C390" s="37">
        <v>231626</v>
      </c>
      <c r="D390" s="43">
        <v>131.52000000000001</v>
      </c>
      <c r="E390" s="59"/>
      <c r="F390" s="10"/>
      <c r="G390" s="10"/>
      <c r="H390" s="10"/>
      <c r="I390" s="10"/>
    </row>
    <row r="391" spans="1:9" s="21" customFormat="1" x14ac:dyDescent="0.25">
      <c r="A391" s="35">
        <f>A390+1</f>
        <v>40403</v>
      </c>
      <c r="B391" s="36">
        <v>460</v>
      </c>
      <c r="C391" s="37">
        <v>24778</v>
      </c>
      <c r="D391" s="43">
        <v>131.38</v>
      </c>
      <c r="E391" s="59"/>
      <c r="F391" s="10"/>
      <c r="G391" s="10"/>
      <c r="H391" s="10"/>
      <c r="I391" s="10"/>
    </row>
    <row r="392" spans="1:9" s="21" customFormat="1" x14ac:dyDescent="0.25">
      <c r="A392" s="35">
        <f>A391+3</f>
        <v>40406</v>
      </c>
      <c r="B392" s="36">
        <v>459</v>
      </c>
      <c r="C392" s="37">
        <v>54380</v>
      </c>
      <c r="D392" s="43">
        <v>131.02000000000001</v>
      </c>
      <c r="E392" s="59"/>
      <c r="F392" s="10"/>
      <c r="G392" s="10"/>
      <c r="H392" s="10"/>
      <c r="I392" s="10"/>
    </row>
    <row r="393" spans="1:9" s="21" customFormat="1" x14ac:dyDescent="0.25">
      <c r="A393" s="35">
        <f>A392+1</f>
        <v>40407</v>
      </c>
      <c r="B393" s="36">
        <v>455</v>
      </c>
      <c r="C393" s="37">
        <v>152409</v>
      </c>
      <c r="D393" s="43">
        <v>131.02000000000001</v>
      </c>
      <c r="E393" s="59"/>
      <c r="F393" s="10"/>
      <c r="G393" s="10"/>
      <c r="H393" s="10"/>
      <c r="I393" s="10"/>
    </row>
    <row r="394" spans="1:9" s="21" customFormat="1" x14ac:dyDescent="0.25">
      <c r="A394" s="35">
        <f>A393+1</f>
        <v>40408</v>
      </c>
      <c r="B394" s="36">
        <v>460</v>
      </c>
      <c r="C394" s="37">
        <v>162006</v>
      </c>
      <c r="D394" s="43">
        <v>131.84</v>
      </c>
      <c r="E394" s="59"/>
      <c r="F394" s="10"/>
      <c r="G394" s="10"/>
      <c r="H394" s="10"/>
      <c r="I394" s="10"/>
    </row>
    <row r="395" spans="1:9" s="21" customFormat="1" x14ac:dyDescent="0.25">
      <c r="A395" s="35">
        <f>A394+1</f>
        <v>40409</v>
      </c>
      <c r="B395" s="36">
        <v>463</v>
      </c>
      <c r="C395" s="37">
        <v>146320</v>
      </c>
      <c r="D395" s="43">
        <v>132.72999999999999</v>
      </c>
      <c r="E395" s="59"/>
      <c r="F395" s="10"/>
      <c r="G395" s="10"/>
      <c r="H395" s="10"/>
      <c r="I395" s="10"/>
    </row>
    <row r="396" spans="1:9" s="21" customFormat="1" x14ac:dyDescent="0.25">
      <c r="A396" s="35">
        <f>A395+1</f>
        <v>40410</v>
      </c>
      <c r="B396" s="36">
        <v>465</v>
      </c>
      <c r="C396" s="37">
        <v>108867</v>
      </c>
      <c r="D396" s="43">
        <v>133</v>
      </c>
      <c r="E396" s="59"/>
      <c r="F396" s="10"/>
      <c r="G396" s="10"/>
      <c r="H396" s="10"/>
      <c r="I396" s="10"/>
    </row>
    <row r="397" spans="1:9" s="21" customFormat="1" x14ac:dyDescent="0.25">
      <c r="A397" s="35">
        <f>A396+3</f>
        <v>40413</v>
      </c>
      <c r="B397" s="36">
        <v>464</v>
      </c>
      <c r="C397" s="37">
        <v>470302</v>
      </c>
      <c r="D397" s="43">
        <v>132.4</v>
      </c>
      <c r="E397" s="59"/>
      <c r="F397" s="10"/>
      <c r="G397" s="10"/>
      <c r="H397" s="10"/>
      <c r="I397" s="10"/>
    </row>
    <row r="398" spans="1:9" s="21" customFormat="1" x14ac:dyDescent="0.25">
      <c r="A398" s="35">
        <f>A397+1</f>
        <v>40414</v>
      </c>
      <c r="B398" s="36">
        <v>460</v>
      </c>
      <c r="C398" s="37">
        <v>111615</v>
      </c>
      <c r="D398" s="43">
        <v>132.26</v>
      </c>
      <c r="E398" s="59"/>
      <c r="F398" s="10"/>
      <c r="G398" s="10"/>
      <c r="H398" s="10"/>
      <c r="I398" s="10"/>
    </row>
    <row r="399" spans="1:9" s="21" customFormat="1" x14ac:dyDescent="0.25">
      <c r="A399" s="35">
        <f>A398+1</f>
        <v>40415</v>
      </c>
      <c r="B399" s="36">
        <v>460</v>
      </c>
      <c r="C399" s="37">
        <v>44709</v>
      </c>
      <c r="D399" s="43">
        <v>131.47</v>
      </c>
      <c r="E399" s="59"/>
      <c r="F399" s="10"/>
      <c r="G399" s="10"/>
      <c r="H399" s="10"/>
      <c r="I399" s="10"/>
    </row>
    <row r="400" spans="1:9" s="21" customFormat="1" x14ac:dyDescent="0.25">
      <c r="A400" s="35">
        <f>A399+1</f>
        <v>40416</v>
      </c>
      <c r="B400" s="36">
        <v>460</v>
      </c>
      <c r="C400" s="37">
        <v>89177</v>
      </c>
      <c r="D400" s="43">
        <v>132.63999999999999</v>
      </c>
      <c r="E400" s="59"/>
      <c r="F400" s="10"/>
      <c r="G400" s="10"/>
      <c r="H400" s="10"/>
      <c r="I400" s="10"/>
    </row>
    <row r="401" spans="1:9" s="21" customFormat="1" x14ac:dyDescent="0.25">
      <c r="A401" s="35">
        <f>A400+1</f>
        <v>40417</v>
      </c>
      <c r="B401" s="36">
        <v>465</v>
      </c>
      <c r="C401" s="37">
        <v>81908</v>
      </c>
      <c r="D401" s="43">
        <v>132.93</v>
      </c>
      <c r="E401" s="59"/>
      <c r="F401" s="10"/>
      <c r="G401" s="10"/>
      <c r="H401" s="10"/>
      <c r="I401" s="10"/>
    </row>
    <row r="402" spans="1:9" s="21" customFormat="1" x14ac:dyDescent="0.25">
      <c r="A402" s="35">
        <f>A401+3</f>
        <v>40420</v>
      </c>
      <c r="B402" s="36">
        <v>466</v>
      </c>
      <c r="C402" s="37">
        <v>11401</v>
      </c>
      <c r="D402" s="43">
        <v>132.47999999999999</v>
      </c>
      <c r="E402" s="59"/>
      <c r="F402" s="10"/>
      <c r="G402" s="10"/>
      <c r="H402" s="10"/>
      <c r="I402" s="10"/>
    </row>
    <row r="403" spans="1:9" s="21" customFormat="1" x14ac:dyDescent="0.25">
      <c r="A403" s="35">
        <f>A402+1</f>
        <v>40421</v>
      </c>
      <c r="B403" s="36">
        <v>474</v>
      </c>
      <c r="C403" s="37">
        <v>60474</v>
      </c>
      <c r="D403" s="43">
        <v>130.91999999999999</v>
      </c>
      <c r="E403" s="59"/>
      <c r="F403" s="10"/>
      <c r="G403" s="10"/>
      <c r="H403" s="10"/>
      <c r="I403" s="10"/>
    </row>
    <row r="404" spans="1:9" s="21" customFormat="1" x14ac:dyDescent="0.25">
      <c r="A404" s="35">
        <f>A403+1</f>
        <v>40422</v>
      </c>
      <c r="B404" s="36">
        <v>476</v>
      </c>
      <c r="C404" s="37">
        <v>52163</v>
      </c>
      <c r="D404" s="43">
        <v>132.66999999999999</v>
      </c>
      <c r="E404" s="59"/>
      <c r="F404" s="10"/>
      <c r="G404" s="10"/>
      <c r="H404" s="10"/>
      <c r="I404" s="10"/>
    </row>
    <row r="405" spans="1:9" x14ac:dyDescent="0.25">
      <c r="A405" s="35">
        <f>A404+1</f>
        <v>40423</v>
      </c>
      <c r="B405" s="36">
        <v>476</v>
      </c>
      <c r="C405" s="37">
        <v>67079</v>
      </c>
      <c r="D405" s="43">
        <v>131.79</v>
      </c>
      <c r="E405" s="59"/>
    </row>
    <row r="406" spans="1:9" x14ac:dyDescent="0.25">
      <c r="A406" s="35">
        <f>A405+1</f>
        <v>40424</v>
      </c>
      <c r="B406" s="36">
        <v>476</v>
      </c>
      <c r="C406" s="37">
        <v>22750</v>
      </c>
      <c r="D406" s="43">
        <v>131.79</v>
      </c>
      <c r="E406" s="59"/>
    </row>
    <row r="407" spans="1:9" s="21" customFormat="1" x14ac:dyDescent="0.25">
      <c r="A407" s="35">
        <f>A406+3</f>
        <v>40427</v>
      </c>
      <c r="B407" s="36">
        <v>476</v>
      </c>
      <c r="C407" s="37">
        <v>25855</v>
      </c>
      <c r="D407" s="43">
        <v>132</v>
      </c>
      <c r="E407" s="59"/>
      <c r="F407" s="10"/>
      <c r="G407" s="10"/>
      <c r="H407" s="10"/>
      <c r="I407" s="10"/>
    </row>
    <row r="408" spans="1:9" s="21" customFormat="1" x14ac:dyDescent="0.25">
      <c r="A408" s="35">
        <f>A407+1</f>
        <v>40428</v>
      </c>
      <c r="B408" s="36">
        <v>476</v>
      </c>
      <c r="C408" s="37">
        <v>15817</v>
      </c>
      <c r="D408" s="43">
        <v>132.29</v>
      </c>
      <c r="E408" s="59"/>
      <c r="F408" s="10"/>
      <c r="G408" s="10"/>
      <c r="H408" s="10"/>
      <c r="I408" s="10"/>
    </row>
    <row r="409" spans="1:9" s="21" customFormat="1" x14ac:dyDescent="0.25">
      <c r="A409" s="35">
        <f>A408+1</f>
        <v>40429</v>
      </c>
      <c r="B409" s="36">
        <v>476</v>
      </c>
      <c r="C409" s="37">
        <v>24214</v>
      </c>
      <c r="D409" s="43">
        <v>132.97999999999999</v>
      </c>
      <c r="E409" s="59"/>
      <c r="F409" s="10"/>
      <c r="G409" s="10"/>
      <c r="H409" s="10"/>
      <c r="I409" s="10"/>
    </row>
    <row r="410" spans="1:9" s="21" customFormat="1" x14ac:dyDescent="0.25">
      <c r="A410" s="35">
        <f>A409+1</f>
        <v>40430</v>
      </c>
      <c r="B410" s="36">
        <v>476</v>
      </c>
      <c r="C410" s="37">
        <v>40630</v>
      </c>
      <c r="D410" s="43">
        <v>133.07</v>
      </c>
      <c r="E410" s="59"/>
      <c r="F410" s="10"/>
      <c r="G410" s="10"/>
      <c r="H410" s="10"/>
      <c r="I410" s="10"/>
    </row>
    <row r="411" spans="1:9" s="21" customFormat="1" x14ac:dyDescent="0.25">
      <c r="A411" s="35">
        <f>A410+1</f>
        <v>40431</v>
      </c>
      <c r="B411" s="36">
        <v>475</v>
      </c>
      <c r="C411" s="37">
        <v>31493</v>
      </c>
      <c r="D411" s="43">
        <v>131.69</v>
      </c>
      <c r="E411" s="59"/>
      <c r="F411" s="10"/>
      <c r="G411" s="10"/>
      <c r="H411" s="10"/>
      <c r="I411" s="10"/>
    </row>
    <row r="412" spans="1:9" s="21" customFormat="1" x14ac:dyDescent="0.25">
      <c r="A412" s="35">
        <f>A411+3</f>
        <v>40434</v>
      </c>
      <c r="B412" s="36">
        <v>468</v>
      </c>
      <c r="C412" s="37">
        <v>31620</v>
      </c>
      <c r="D412" s="43">
        <v>132.72</v>
      </c>
      <c r="E412" s="59"/>
      <c r="F412" s="10"/>
      <c r="G412" s="10"/>
      <c r="H412" s="10"/>
      <c r="I412" s="10"/>
    </row>
    <row r="413" spans="1:9" x14ac:dyDescent="0.25">
      <c r="A413" s="35">
        <f>A412+1</f>
        <v>40435</v>
      </c>
      <c r="B413" s="36">
        <v>459</v>
      </c>
      <c r="C413" s="37">
        <v>40300</v>
      </c>
      <c r="D413" s="43">
        <v>130.47999999999999</v>
      </c>
      <c r="E413" s="59"/>
    </row>
    <row r="414" spans="1:9" s="21" customFormat="1" x14ac:dyDescent="0.25">
      <c r="A414" s="35">
        <f>A413+1</f>
        <v>40436</v>
      </c>
      <c r="B414" s="36">
        <v>455</v>
      </c>
      <c r="C414" s="37">
        <v>18518</v>
      </c>
      <c r="D414" s="43">
        <v>130.29</v>
      </c>
      <c r="E414" s="59"/>
      <c r="F414" s="10"/>
      <c r="G414" s="10"/>
      <c r="H414" s="10"/>
      <c r="I414" s="10"/>
    </row>
    <row r="415" spans="1:9" s="21" customFormat="1" x14ac:dyDescent="0.25">
      <c r="A415" s="35">
        <f>A414+1</f>
        <v>40437</v>
      </c>
      <c r="B415" s="36">
        <v>453.99</v>
      </c>
      <c r="C415" s="37">
        <v>25000</v>
      </c>
      <c r="D415" s="43">
        <v>132.53</v>
      </c>
      <c r="E415" s="59"/>
      <c r="F415" s="10"/>
      <c r="G415" s="10"/>
      <c r="H415" s="10"/>
      <c r="I415" s="10"/>
    </row>
    <row r="416" spans="1:9" s="21" customFormat="1" x14ac:dyDescent="0.25">
      <c r="A416" s="35">
        <f>A415+1</f>
        <v>40438</v>
      </c>
      <c r="B416" s="36">
        <v>456</v>
      </c>
      <c r="C416" s="37">
        <v>25609</v>
      </c>
      <c r="D416" s="43">
        <v>133.22999999999999</v>
      </c>
      <c r="E416" s="59"/>
      <c r="F416" s="10"/>
      <c r="G416" s="10"/>
      <c r="H416" s="10"/>
      <c r="I416" s="10"/>
    </row>
    <row r="417" spans="1:9" s="21" customFormat="1" x14ac:dyDescent="0.25">
      <c r="A417" s="35">
        <f>A416+3</f>
        <v>40441</v>
      </c>
      <c r="B417" s="36">
        <v>455</v>
      </c>
      <c r="C417" s="37">
        <v>35382</v>
      </c>
      <c r="D417" s="43">
        <v>132.97999999999999</v>
      </c>
      <c r="E417" s="59"/>
      <c r="F417" s="10"/>
      <c r="G417" s="10"/>
      <c r="H417" s="10"/>
      <c r="I417" s="10"/>
    </row>
    <row r="418" spans="1:9" s="21" customFormat="1" x14ac:dyDescent="0.25">
      <c r="A418" s="35">
        <f>A417+1</f>
        <v>40442</v>
      </c>
      <c r="B418" s="36">
        <v>450</v>
      </c>
      <c r="C418" s="37">
        <v>158789</v>
      </c>
      <c r="D418" s="43">
        <v>131.18</v>
      </c>
      <c r="E418" s="59"/>
      <c r="F418" s="10"/>
      <c r="G418" s="10"/>
      <c r="H418" s="10"/>
      <c r="I418" s="10"/>
    </row>
    <row r="419" spans="1:9" s="21" customFormat="1" x14ac:dyDescent="0.25">
      <c r="A419" s="35">
        <f>A418+1</f>
        <v>40443</v>
      </c>
      <c r="B419" s="36">
        <v>450</v>
      </c>
      <c r="C419" s="37">
        <v>45593</v>
      </c>
      <c r="D419" s="43">
        <v>131.33000000000001</v>
      </c>
      <c r="E419" s="59"/>
      <c r="F419" s="10"/>
      <c r="G419" s="10"/>
      <c r="H419" s="10"/>
      <c r="I419" s="10"/>
    </row>
    <row r="420" spans="1:9" s="21" customFormat="1" x14ac:dyDescent="0.25">
      <c r="A420" s="35">
        <f>A419+1</f>
        <v>40444</v>
      </c>
      <c r="B420" s="36">
        <v>455</v>
      </c>
      <c r="C420" s="37">
        <v>21780</v>
      </c>
      <c r="D420" s="43">
        <v>131.58000000000001</v>
      </c>
      <c r="E420" s="59"/>
      <c r="F420" s="10"/>
      <c r="G420" s="10"/>
      <c r="H420" s="10"/>
      <c r="I420" s="10"/>
    </row>
    <row r="421" spans="1:9" s="21" customFormat="1" x14ac:dyDescent="0.25">
      <c r="A421" s="35">
        <f>A420+1</f>
        <v>40445</v>
      </c>
      <c r="B421" s="36">
        <v>465</v>
      </c>
      <c r="C421" s="37">
        <v>105595</v>
      </c>
      <c r="D421" s="43">
        <v>131.65</v>
      </c>
      <c r="E421" s="59"/>
      <c r="F421" s="10"/>
      <c r="G421" s="10"/>
      <c r="H421" s="10"/>
      <c r="I421" s="10"/>
    </row>
    <row r="422" spans="1:9" x14ac:dyDescent="0.25">
      <c r="A422" s="35">
        <f>A421+3</f>
        <v>40448</v>
      </c>
      <c r="B422" s="36">
        <v>466</v>
      </c>
      <c r="C422" s="37">
        <v>11091</v>
      </c>
      <c r="D422" s="43">
        <v>132.58000000000001</v>
      </c>
      <c r="E422" s="59"/>
    </row>
    <row r="423" spans="1:9" s="21" customFormat="1" x14ac:dyDescent="0.25">
      <c r="A423" s="35">
        <f>A422+1</f>
        <v>40449</v>
      </c>
      <c r="B423" s="36">
        <v>465</v>
      </c>
      <c r="C423" s="37">
        <v>4191</v>
      </c>
      <c r="D423" s="43">
        <v>133.38999999999999</v>
      </c>
      <c r="E423" s="59"/>
      <c r="F423" s="10"/>
      <c r="G423" s="10"/>
      <c r="H423" s="10"/>
      <c r="I423" s="10"/>
    </row>
    <row r="424" spans="1:9" s="21" customFormat="1" x14ac:dyDescent="0.25">
      <c r="A424" s="35">
        <f>A423+1</f>
        <v>40450</v>
      </c>
      <c r="B424" s="36">
        <v>472</v>
      </c>
      <c r="C424" s="37">
        <v>89998</v>
      </c>
      <c r="D424" s="43">
        <v>134.43</v>
      </c>
      <c r="E424" s="59"/>
      <c r="F424" s="10"/>
      <c r="G424" s="10"/>
      <c r="H424" s="10"/>
      <c r="I424" s="10"/>
    </row>
    <row r="425" spans="1:9" s="21" customFormat="1" x14ac:dyDescent="0.25">
      <c r="A425" s="35">
        <f>A424+1</f>
        <v>40451</v>
      </c>
      <c r="B425" s="36">
        <v>472</v>
      </c>
      <c r="C425" s="37">
        <v>10282</v>
      </c>
      <c r="D425" s="43">
        <v>137.04</v>
      </c>
      <c r="E425" s="59"/>
      <c r="F425" s="10"/>
      <c r="G425" s="10"/>
      <c r="H425" s="10"/>
      <c r="I425" s="10"/>
    </row>
    <row r="426" spans="1:9" s="21" customFormat="1" x14ac:dyDescent="0.25">
      <c r="A426" s="35">
        <f>A425+1</f>
        <v>40452</v>
      </c>
      <c r="B426" s="36">
        <v>470</v>
      </c>
      <c r="C426" s="37">
        <v>130104</v>
      </c>
      <c r="D426" s="43">
        <v>135.84</v>
      </c>
      <c r="E426" s="59"/>
      <c r="F426" s="10"/>
      <c r="G426" s="10"/>
      <c r="H426" s="10"/>
      <c r="I426" s="10"/>
    </row>
    <row r="427" spans="1:9" s="21" customFormat="1" x14ac:dyDescent="0.25">
      <c r="A427" s="35">
        <f>A426+3</f>
        <v>40455</v>
      </c>
      <c r="B427" s="36">
        <v>470</v>
      </c>
      <c r="C427" s="37">
        <v>28733</v>
      </c>
      <c r="D427" s="43">
        <v>135.61000000000001</v>
      </c>
      <c r="E427" s="59"/>
      <c r="F427" s="10"/>
      <c r="G427" s="10"/>
      <c r="H427" s="10"/>
      <c r="I427" s="10"/>
    </row>
    <row r="428" spans="1:9" s="21" customFormat="1" x14ac:dyDescent="0.25">
      <c r="A428" s="35">
        <f>A427+1</f>
        <v>40456</v>
      </c>
      <c r="B428" s="36">
        <v>470</v>
      </c>
      <c r="C428" s="37">
        <v>4608</v>
      </c>
      <c r="D428" s="43">
        <v>134.88999999999999</v>
      </c>
      <c r="E428" s="59"/>
      <c r="F428" s="10"/>
      <c r="G428" s="10"/>
      <c r="H428" s="10"/>
      <c r="I428" s="10"/>
    </row>
    <row r="429" spans="1:9" s="21" customFormat="1" x14ac:dyDescent="0.25">
      <c r="A429" s="35">
        <f>A428+1</f>
        <v>40457</v>
      </c>
      <c r="B429" s="36">
        <v>470</v>
      </c>
      <c r="C429" s="37">
        <v>11434</v>
      </c>
      <c r="D429" s="43">
        <v>135.72999999999999</v>
      </c>
      <c r="E429" s="59"/>
      <c r="F429" s="10"/>
      <c r="G429" s="10"/>
      <c r="H429" s="10"/>
      <c r="I429" s="10"/>
    </row>
    <row r="430" spans="1:9" s="21" customFormat="1" x14ac:dyDescent="0.25">
      <c r="A430" s="35">
        <f>A429+1</f>
        <v>40458</v>
      </c>
      <c r="B430" s="36">
        <v>470</v>
      </c>
      <c r="C430" s="37">
        <v>5250</v>
      </c>
      <c r="D430" s="43">
        <v>136.51</v>
      </c>
      <c r="E430" s="59"/>
      <c r="F430" s="10"/>
      <c r="G430" s="10"/>
      <c r="H430" s="10"/>
      <c r="I430" s="10"/>
    </row>
    <row r="431" spans="1:9" s="21" customFormat="1" x14ac:dyDescent="0.25">
      <c r="A431" s="35">
        <f>A430+1</f>
        <v>40459</v>
      </c>
      <c r="B431" s="36">
        <v>480</v>
      </c>
      <c r="C431" s="37">
        <v>101098</v>
      </c>
      <c r="D431" s="43">
        <v>137.47</v>
      </c>
      <c r="E431" s="59"/>
      <c r="F431" s="10"/>
      <c r="G431" s="10"/>
      <c r="H431" s="10"/>
      <c r="I431" s="10"/>
    </row>
    <row r="432" spans="1:9" s="21" customFormat="1" x14ac:dyDescent="0.25">
      <c r="A432" s="35">
        <f>A431+3</f>
        <v>40462</v>
      </c>
      <c r="B432" s="36">
        <v>480</v>
      </c>
      <c r="C432" s="37">
        <v>41458</v>
      </c>
      <c r="D432" s="43">
        <v>137.72</v>
      </c>
      <c r="E432" s="59"/>
      <c r="F432" s="10"/>
      <c r="G432" s="10"/>
      <c r="H432" s="10"/>
      <c r="I432" s="10"/>
    </row>
    <row r="433" spans="1:9" s="21" customFormat="1" x14ac:dyDescent="0.25">
      <c r="A433" s="35">
        <f>A432+1</f>
        <v>40463</v>
      </c>
      <c r="B433" s="36">
        <v>480</v>
      </c>
      <c r="C433" s="37">
        <v>83501</v>
      </c>
      <c r="D433" s="43">
        <v>137.58000000000001</v>
      </c>
      <c r="E433" s="59"/>
      <c r="F433" s="10"/>
      <c r="G433" s="10"/>
      <c r="H433" s="10"/>
      <c r="I433" s="10"/>
    </row>
    <row r="434" spans="1:9" s="21" customFormat="1" x14ac:dyDescent="0.25">
      <c r="A434" s="35">
        <f>A433+1</f>
        <v>40464</v>
      </c>
      <c r="B434" s="36">
        <v>480</v>
      </c>
      <c r="C434" s="37">
        <v>674</v>
      </c>
      <c r="D434" s="43">
        <v>137.9</v>
      </c>
      <c r="E434" s="59"/>
      <c r="F434" s="10"/>
      <c r="G434" s="10"/>
      <c r="H434" s="10"/>
      <c r="I434" s="10"/>
    </row>
    <row r="435" spans="1:9" s="21" customFormat="1" x14ac:dyDescent="0.25">
      <c r="A435" s="35">
        <f>A434+1</f>
        <v>40465</v>
      </c>
      <c r="B435" s="36">
        <v>480</v>
      </c>
      <c r="C435" s="37">
        <v>42590</v>
      </c>
      <c r="D435" s="43">
        <v>138.66999999999999</v>
      </c>
      <c r="E435" s="59"/>
      <c r="F435" s="10"/>
      <c r="G435" s="10"/>
      <c r="H435" s="10"/>
      <c r="I435" s="10"/>
    </row>
    <row r="436" spans="1:9" s="21" customFormat="1" x14ac:dyDescent="0.25">
      <c r="A436" s="35">
        <f>A435+1</f>
        <v>40466</v>
      </c>
      <c r="B436" s="36">
        <v>486</v>
      </c>
      <c r="C436" s="37">
        <v>6699</v>
      </c>
      <c r="D436" s="43">
        <v>139.62</v>
      </c>
      <c r="E436" s="59"/>
      <c r="F436" s="10"/>
      <c r="G436" s="10"/>
      <c r="H436" s="10"/>
      <c r="I436" s="10"/>
    </row>
    <row r="437" spans="1:9" s="21" customFormat="1" x14ac:dyDescent="0.25">
      <c r="A437" s="35">
        <f>A436+3</f>
        <v>40469</v>
      </c>
      <c r="B437" s="36">
        <v>486</v>
      </c>
      <c r="C437" s="37">
        <v>55839</v>
      </c>
      <c r="D437" s="43">
        <v>140.6</v>
      </c>
      <c r="E437" s="59"/>
      <c r="F437" s="10"/>
      <c r="G437" s="10"/>
      <c r="H437" s="10"/>
      <c r="I437" s="10"/>
    </row>
    <row r="438" spans="1:9" s="21" customFormat="1" x14ac:dyDescent="0.25">
      <c r="A438" s="35">
        <f>A437+1</f>
        <v>40470</v>
      </c>
      <c r="B438" s="36">
        <v>488.1</v>
      </c>
      <c r="C438" s="37">
        <v>19234</v>
      </c>
      <c r="D438" s="43">
        <v>142.30000000000001</v>
      </c>
      <c r="E438" s="59"/>
      <c r="F438" s="10"/>
      <c r="G438" s="10"/>
      <c r="H438" s="10"/>
      <c r="I438" s="10"/>
    </row>
    <row r="439" spans="1:9" s="21" customFormat="1" x14ac:dyDescent="0.25">
      <c r="A439" s="35">
        <f>A438+1</f>
        <v>40471</v>
      </c>
      <c r="B439" s="36">
        <v>497</v>
      </c>
      <c r="C439" s="37">
        <v>29306</v>
      </c>
      <c r="D439" s="43">
        <v>145.07</v>
      </c>
      <c r="E439" s="59"/>
      <c r="F439" s="10"/>
      <c r="G439" s="10"/>
      <c r="H439" s="10"/>
      <c r="I439" s="10"/>
    </row>
    <row r="440" spans="1:9" s="21" customFormat="1" x14ac:dyDescent="0.25">
      <c r="A440" s="35">
        <f>A439+1</f>
        <v>40472</v>
      </c>
      <c r="B440" s="36">
        <v>500.02</v>
      </c>
      <c r="C440" s="37">
        <v>64879</v>
      </c>
      <c r="D440" s="43">
        <v>146.69</v>
      </c>
      <c r="E440" s="59"/>
      <c r="F440" s="10"/>
      <c r="G440" s="10"/>
      <c r="H440" s="10"/>
      <c r="I440" s="10"/>
    </row>
    <row r="441" spans="1:9" s="21" customFormat="1" x14ac:dyDescent="0.25">
      <c r="A441" s="35">
        <f>A440+1</f>
        <v>40473</v>
      </c>
      <c r="B441" s="36">
        <v>500</v>
      </c>
      <c r="C441" s="37">
        <v>295785</v>
      </c>
      <c r="D441" s="43">
        <v>147.03</v>
      </c>
      <c r="E441" s="59"/>
      <c r="F441" s="10"/>
      <c r="G441" s="10"/>
      <c r="H441" s="10"/>
      <c r="I441" s="10"/>
    </row>
    <row r="442" spans="1:9" s="21" customFormat="1" x14ac:dyDescent="0.25">
      <c r="A442" s="35">
        <f>A441+3</f>
        <v>40476</v>
      </c>
      <c r="B442" s="36">
        <v>500</v>
      </c>
      <c r="C442" s="37">
        <v>117125</v>
      </c>
      <c r="D442" s="43">
        <v>146</v>
      </c>
      <c r="E442" s="59"/>
      <c r="F442" s="10"/>
      <c r="G442" s="10"/>
      <c r="H442" s="10"/>
      <c r="I442" s="10"/>
    </row>
    <row r="443" spans="1:9" s="21" customFormat="1" x14ac:dyDescent="0.25">
      <c r="A443" s="35">
        <f>A442+1</f>
        <v>40477</v>
      </c>
      <c r="B443" s="36">
        <v>500</v>
      </c>
      <c r="C443" s="37">
        <v>11591</v>
      </c>
      <c r="D443" s="43">
        <v>147.47</v>
      </c>
      <c r="E443" s="59"/>
      <c r="F443" s="10"/>
      <c r="G443" s="10"/>
      <c r="H443" s="10"/>
      <c r="I443" s="10"/>
    </row>
    <row r="444" spans="1:9" s="21" customFormat="1" x14ac:dyDescent="0.25">
      <c r="A444" s="35">
        <f>A443+1</f>
        <v>40478</v>
      </c>
      <c r="B444" s="36">
        <v>510</v>
      </c>
      <c r="C444" s="37">
        <v>48031</v>
      </c>
      <c r="D444" s="43">
        <v>150.19999999999999</v>
      </c>
      <c r="E444" s="59"/>
      <c r="F444" s="10"/>
      <c r="G444" s="10"/>
      <c r="H444" s="10"/>
      <c r="I444" s="10"/>
    </row>
    <row r="445" spans="1:9" s="21" customFormat="1" x14ac:dyDescent="0.25">
      <c r="A445" s="35">
        <f>A444+1</f>
        <v>40479</v>
      </c>
      <c r="B445" s="36">
        <v>510</v>
      </c>
      <c r="C445" s="37">
        <v>52216</v>
      </c>
      <c r="D445" s="43">
        <v>153.21</v>
      </c>
      <c r="E445" s="59"/>
      <c r="F445" s="10"/>
      <c r="G445" s="10"/>
      <c r="H445" s="10"/>
      <c r="I445" s="10"/>
    </row>
    <row r="446" spans="1:9" s="21" customFormat="1" x14ac:dyDescent="0.25">
      <c r="A446" s="35">
        <f>A445+1</f>
        <v>40480</v>
      </c>
      <c r="B446" s="36">
        <v>516</v>
      </c>
      <c r="C446" s="37">
        <v>1446</v>
      </c>
      <c r="D446" s="43">
        <v>157.71</v>
      </c>
      <c r="E446" s="59"/>
      <c r="F446" s="10"/>
      <c r="G446" s="10"/>
      <c r="H446" s="10"/>
      <c r="I446" s="10"/>
    </row>
    <row r="447" spans="1:9" s="21" customFormat="1" x14ac:dyDescent="0.25">
      <c r="A447" s="35">
        <f>A446+3</f>
        <v>40483</v>
      </c>
      <c r="B447" s="36">
        <v>515</v>
      </c>
      <c r="C447" s="37">
        <v>110303</v>
      </c>
      <c r="D447" s="43">
        <v>157.71</v>
      </c>
      <c r="E447" s="59"/>
      <c r="F447" s="10"/>
      <c r="G447" s="10"/>
      <c r="H447" s="10"/>
      <c r="I447" s="10"/>
    </row>
    <row r="448" spans="1:9" s="21" customFormat="1" x14ac:dyDescent="0.25">
      <c r="A448" s="35">
        <f>A447+1</f>
        <v>40484</v>
      </c>
      <c r="B448" s="36">
        <v>515</v>
      </c>
      <c r="C448" s="37">
        <v>95654</v>
      </c>
      <c r="D448" s="43">
        <v>154.38999999999999</v>
      </c>
      <c r="E448" s="59"/>
      <c r="F448" s="10"/>
      <c r="G448" s="10"/>
      <c r="H448" s="10"/>
      <c r="I448" s="10"/>
    </row>
    <row r="449" spans="1:9" s="21" customFormat="1" x14ac:dyDescent="0.25">
      <c r="A449" s="35">
        <f>A448+1</f>
        <v>40485</v>
      </c>
      <c r="B449" s="36">
        <v>510</v>
      </c>
      <c r="C449" s="37">
        <v>47235</v>
      </c>
      <c r="D449" s="43">
        <v>153.33000000000001</v>
      </c>
      <c r="E449" s="59"/>
      <c r="F449" s="10"/>
      <c r="G449" s="10"/>
      <c r="H449" s="10"/>
      <c r="I449" s="10"/>
    </row>
    <row r="450" spans="1:9" s="21" customFormat="1" x14ac:dyDescent="0.25">
      <c r="A450" s="35">
        <f>A449+1</f>
        <v>40486</v>
      </c>
      <c r="B450" s="36">
        <v>510</v>
      </c>
      <c r="C450" s="37">
        <v>102190</v>
      </c>
      <c r="D450" s="43">
        <v>151.15</v>
      </c>
      <c r="E450" s="59"/>
      <c r="F450" s="10"/>
      <c r="G450" s="10"/>
      <c r="H450" s="10"/>
      <c r="I450" s="10"/>
    </row>
    <row r="451" spans="1:9" s="21" customFormat="1" x14ac:dyDescent="0.25">
      <c r="A451" s="35">
        <f>A450+1</f>
        <v>40487</v>
      </c>
      <c r="B451" s="36">
        <v>500</v>
      </c>
      <c r="C451" s="37">
        <v>186121</v>
      </c>
      <c r="D451" s="43">
        <v>150.97</v>
      </c>
      <c r="E451" s="59"/>
      <c r="F451" s="10"/>
      <c r="G451" s="10"/>
      <c r="H451" s="10"/>
      <c r="I451" s="10"/>
    </row>
    <row r="452" spans="1:9" s="21" customFormat="1" x14ac:dyDescent="0.25">
      <c r="A452" s="35">
        <f>A451+3</f>
        <v>40490</v>
      </c>
      <c r="B452" s="36">
        <v>500</v>
      </c>
      <c r="C452" s="37">
        <v>2436268</v>
      </c>
      <c r="D452" s="43">
        <v>149.82</v>
      </c>
      <c r="E452" s="59"/>
      <c r="F452" s="10"/>
      <c r="G452" s="10"/>
      <c r="H452" s="10"/>
      <c r="I452" s="10"/>
    </row>
    <row r="453" spans="1:9" s="21" customFormat="1" x14ac:dyDescent="0.25">
      <c r="A453" s="35">
        <f>A452+1</f>
        <v>40491</v>
      </c>
      <c r="B453" s="36">
        <v>501</v>
      </c>
      <c r="C453" s="37">
        <v>320883</v>
      </c>
      <c r="D453" s="43">
        <v>150.46</v>
      </c>
      <c r="E453" s="59"/>
      <c r="F453" s="10"/>
      <c r="G453" s="10"/>
      <c r="H453" s="10"/>
      <c r="I453" s="10"/>
    </row>
    <row r="454" spans="1:9" s="21" customFormat="1" x14ac:dyDescent="0.25">
      <c r="A454" s="35">
        <f>A453+1</f>
        <v>40492</v>
      </c>
      <c r="B454" s="36">
        <v>503</v>
      </c>
      <c r="C454" s="37">
        <v>26669</v>
      </c>
      <c r="D454" s="43">
        <v>152.27000000000001</v>
      </c>
      <c r="E454" s="59"/>
      <c r="F454" s="10"/>
      <c r="G454" s="10"/>
      <c r="H454" s="10"/>
      <c r="I454" s="10"/>
    </row>
    <row r="455" spans="1:9" s="21" customFormat="1" x14ac:dyDescent="0.25">
      <c r="A455" s="35">
        <f>A454+1</f>
        <v>40493</v>
      </c>
      <c r="B455" s="36">
        <v>500</v>
      </c>
      <c r="C455" s="37">
        <v>56690</v>
      </c>
      <c r="D455" s="43">
        <v>153.18</v>
      </c>
      <c r="E455" s="59"/>
      <c r="F455" s="10"/>
      <c r="G455" s="10"/>
      <c r="H455" s="10"/>
      <c r="I455" s="10"/>
    </row>
    <row r="456" spans="1:9" s="21" customFormat="1" x14ac:dyDescent="0.25">
      <c r="A456" s="35">
        <f>A455+1</f>
        <v>40494</v>
      </c>
      <c r="B456" s="36">
        <v>500</v>
      </c>
      <c r="C456" s="37">
        <v>5199</v>
      </c>
      <c r="D456" s="43">
        <v>151.51</v>
      </c>
      <c r="E456" s="59"/>
      <c r="F456" s="10"/>
      <c r="G456" s="10"/>
      <c r="H456" s="10"/>
      <c r="I456" s="10"/>
    </row>
    <row r="457" spans="1:9" s="21" customFormat="1" x14ac:dyDescent="0.25">
      <c r="A457" s="35">
        <f>A456+3</f>
        <v>40497</v>
      </c>
      <c r="B457" s="36">
        <v>500</v>
      </c>
      <c r="C457" s="37">
        <v>204482</v>
      </c>
      <c r="D457" s="43">
        <v>156.94999999999999</v>
      </c>
      <c r="E457" s="59"/>
      <c r="F457" s="10"/>
      <c r="G457" s="10"/>
      <c r="H457" s="10"/>
      <c r="I457" s="10"/>
    </row>
    <row r="458" spans="1:9" s="21" customFormat="1" x14ac:dyDescent="0.25">
      <c r="A458" s="35">
        <f>A457+1</f>
        <v>40498</v>
      </c>
      <c r="B458" s="36">
        <v>499</v>
      </c>
      <c r="C458" s="37">
        <v>10126</v>
      </c>
      <c r="D458" s="43">
        <v>158.19999999999999</v>
      </c>
      <c r="E458" s="59"/>
      <c r="F458" s="10"/>
      <c r="G458" s="10"/>
      <c r="H458" s="10"/>
      <c r="I458" s="10"/>
    </row>
    <row r="459" spans="1:9" s="21" customFormat="1" x14ac:dyDescent="0.25">
      <c r="A459" s="35">
        <f>A458+1</f>
        <v>40499</v>
      </c>
      <c r="B459" s="36">
        <v>490</v>
      </c>
      <c r="C459" s="37">
        <v>19994</v>
      </c>
      <c r="D459" s="43">
        <v>157.13</v>
      </c>
      <c r="E459" s="59"/>
      <c r="F459" s="10"/>
      <c r="G459" s="10"/>
      <c r="H459" s="10"/>
      <c r="I459" s="10"/>
    </row>
    <row r="460" spans="1:9" s="21" customFormat="1" x14ac:dyDescent="0.25">
      <c r="A460" s="35">
        <f>A459+1</f>
        <v>40500</v>
      </c>
      <c r="B460" s="36">
        <v>490</v>
      </c>
      <c r="C460" s="37">
        <v>39782</v>
      </c>
      <c r="D460" s="43">
        <v>156.77000000000001</v>
      </c>
      <c r="E460" s="59"/>
      <c r="F460" s="10"/>
      <c r="G460" s="10"/>
      <c r="H460" s="10"/>
      <c r="I460" s="10"/>
    </row>
    <row r="461" spans="1:9" s="21" customFormat="1" x14ac:dyDescent="0.25">
      <c r="A461" s="35">
        <f>A460+1</f>
        <v>40501</v>
      </c>
      <c r="B461" s="36">
        <v>489.99</v>
      </c>
      <c r="C461" s="37">
        <v>209069</v>
      </c>
      <c r="D461" s="43">
        <v>156.44999999999999</v>
      </c>
      <c r="E461" s="59"/>
      <c r="F461" s="10"/>
      <c r="G461" s="10"/>
      <c r="H461" s="10"/>
      <c r="I461" s="10"/>
    </row>
    <row r="462" spans="1:9" s="21" customFormat="1" x14ac:dyDescent="0.25">
      <c r="A462" s="35">
        <f>A461+3</f>
        <v>40504</v>
      </c>
      <c r="B462" s="36">
        <v>485</v>
      </c>
      <c r="C462" s="37">
        <v>367781</v>
      </c>
      <c r="D462" s="43">
        <v>156.16</v>
      </c>
      <c r="E462" s="59"/>
      <c r="F462" s="10"/>
      <c r="G462" s="10"/>
      <c r="H462" s="10"/>
      <c r="I462" s="10"/>
    </row>
    <row r="463" spans="1:9" s="21" customFormat="1" x14ac:dyDescent="0.25">
      <c r="A463" s="35">
        <f>A462+1</f>
        <v>40505</v>
      </c>
      <c r="B463" s="36">
        <v>480</v>
      </c>
      <c r="C463" s="37">
        <v>136606</v>
      </c>
      <c r="D463" s="43">
        <v>155.47</v>
      </c>
      <c r="E463" s="59"/>
      <c r="F463" s="10"/>
      <c r="G463" s="10"/>
      <c r="H463" s="10"/>
      <c r="I463" s="10"/>
    </row>
    <row r="464" spans="1:9" s="21" customFormat="1" x14ac:dyDescent="0.25">
      <c r="A464" s="35">
        <f>A463+1</f>
        <v>40506</v>
      </c>
      <c r="B464" s="36">
        <v>480</v>
      </c>
      <c r="C464" s="37">
        <v>109116</v>
      </c>
      <c r="D464" s="43">
        <v>155.36000000000001</v>
      </c>
      <c r="E464" s="59"/>
      <c r="F464" s="10"/>
      <c r="G464" s="10"/>
      <c r="H464" s="10"/>
      <c r="I464" s="10"/>
    </row>
    <row r="465" spans="1:9" s="21" customFormat="1" x14ac:dyDescent="0.25">
      <c r="A465" s="35">
        <f>A464+1</f>
        <v>40507</v>
      </c>
      <c r="B465" s="36">
        <v>480</v>
      </c>
      <c r="C465" s="37">
        <v>108529</v>
      </c>
      <c r="D465" s="43">
        <v>155.13</v>
      </c>
      <c r="E465" s="59"/>
      <c r="F465" s="10"/>
      <c r="G465" s="10"/>
      <c r="H465" s="10"/>
      <c r="I465" s="10"/>
    </row>
    <row r="466" spans="1:9" s="21" customFormat="1" x14ac:dyDescent="0.25">
      <c r="A466" s="35">
        <f>A465+1</f>
        <v>40508</v>
      </c>
      <c r="B466" s="36">
        <v>480</v>
      </c>
      <c r="C466" s="37">
        <v>34512</v>
      </c>
      <c r="D466" s="43">
        <v>154.81</v>
      </c>
      <c r="E466" s="59"/>
      <c r="F466" s="10"/>
      <c r="G466" s="10"/>
      <c r="H466" s="10"/>
      <c r="I466" s="10"/>
    </row>
    <row r="467" spans="1:9" s="21" customFormat="1" x14ac:dyDescent="0.25">
      <c r="A467" s="35">
        <f>A466+3</f>
        <v>40511</v>
      </c>
      <c r="B467" s="36">
        <v>480</v>
      </c>
      <c r="C467" s="37">
        <v>116660</v>
      </c>
      <c r="D467" s="43">
        <v>154.77000000000001</v>
      </c>
      <c r="E467" s="59"/>
      <c r="F467" s="10"/>
      <c r="G467" s="10"/>
      <c r="H467" s="10"/>
      <c r="I467" s="10"/>
    </row>
    <row r="468" spans="1:9" s="21" customFormat="1" x14ac:dyDescent="0.25">
      <c r="A468" s="35">
        <f>A467+1</f>
        <v>40512</v>
      </c>
      <c r="B468" s="36">
        <v>480</v>
      </c>
      <c r="C468" s="37">
        <v>83335</v>
      </c>
      <c r="D468" s="43">
        <v>154.6</v>
      </c>
      <c r="E468" s="59"/>
      <c r="F468" s="10"/>
      <c r="G468" s="10"/>
      <c r="H468" s="10"/>
      <c r="I468" s="10"/>
    </row>
    <row r="469" spans="1:9" s="21" customFormat="1" x14ac:dyDescent="0.25">
      <c r="A469" s="35">
        <f>A468+1</f>
        <v>40513</v>
      </c>
      <c r="B469" s="43">
        <v>480</v>
      </c>
      <c r="C469" s="36">
        <v>244917</v>
      </c>
      <c r="D469" s="43">
        <v>154.28</v>
      </c>
      <c r="E469" s="43"/>
      <c r="F469" s="10"/>
      <c r="G469" s="10"/>
      <c r="H469" s="10"/>
      <c r="I469" s="10"/>
    </row>
    <row r="470" spans="1:9" x14ac:dyDescent="0.25">
      <c r="A470" s="35">
        <f>A469+1</f>
        <v>40514</v>
      </c>
      <c r="B470" s="43">
        <v>480</v>
      </c>
      <c r="C470" s="36">
        <v>1347</v>
      </c>
      <c r="D470" s="43">
        <v>153.09</v>
      </c>
      <c r="E470" s="43"/>
    </row>
    <row r="471" spans="1:9" s="21" customFormat="1" x14ac:dyDescent="0.25">
      <c r="A471" s="35">
        <f>A470+1</f>
        <v>40515</v>
      </c>
      <c r="B471" s="43">
        <v>470</v>
      </c>
      <c r="C471" s="36">
        <v>24295</v>
      </c>
      <c r="D471" s="43">
        <v>153.41</v>
      </c>
      <c r="E471" s="43"/>
      <c r="F471" s="10"/>
      <c r="G471" s="10"/>
      <c r="H471" s="10"/>
      <c r="I471" s="10"/>
    </row>
    <row r="472" spans="1:9" s="21" customFormat="1" x14ac:dyDescent="0.25">
      <c r="A472" s="35">
        <f>A471+3</f>
        <v>40518</v>
      </c>
      <c r="B472" s="43">
        <v>470</v>
      </c>
      <c r="C472" s="36">
        <v>280957</v>
      </c>
      <c r="D472" s="43">
        <v>152.69</v>
      </c>
      <c r="E472" s="43"/>
      <c r="F472" s="10"/>
      <c r="G472" s="10"/>
      <c r="H472" s="10"/>
      <c r="I472" s="10"/>
    </row>
    <row r="473" spans="1:9" s="21" customFormat="1" x14ac:dyDescent="0.25">
      <c r="A473" s="35">
        <f>A472+1</f>
        <v>40519</v>
      </c>
      <c r="B473" s="43">
        <v>470</v>
      </c>
      <c r="C473" s="36">
        <v>36733</v>
      </c>
      <c r="D473" s="43">
        <v>151.5</v>
      </c>
      <c r="E473" s="43"/>
      <c r="F473" s="10"/>
      <c r="G473" s="10"/>
      <c r="H473" s="10"/>
      <c r="I473" s="10"/>
    </row>
    <row r="474" spans="1:9" s="21" customFormat="1" x14ac:dyDescent="0.25">
      <c r="A474" s="35">
        <f>A473+1</f>
        <v>40520</v>
      </c>
      <c r="B474" s="43">
        <v>470</v>
      </c>
      <c r="C474" s="36">
        <v>351939</v>
      </c>
      <c r="D474" s="43">
        <v>149.46</v>
      </c>
      <c r="E474" s="43"/>
      <c r="F474" s="10"/>
      <c r="G474" s="10"/>
      <c r="H474" s="10"/>
      <c r="I474" s="10"/>
    </row>
    <row r="475" spans="1:9" s="21" customFormat="1" x14ac:dyDescent="0.25">
      <c r="A475" s="35">
        <f>A474+1</f>
        <v>40521</v>
      </c>
      <c r="B475" s="43">
        <v>470</v>
      </c>
      <c r="C475" s="36">
        <v>154232</v>
      </c>
      <c r="D475" s="43">
        <v>149.4</v>
      </c>
      <c r="E475" s="43"/>
      <c r="F475" s="10"/>
      <c r="G475" s="10"/>
      <c r="H475" s="10"/>
      <c r="I475" s="10"/>
    </row>
    <row r="476" spans="1:9" s="21" customFormat="1" x14ac:dyDescent="0.25">
      <c r="A476" s="35">
        <f>A475+1</f>
        <v>40522</v>
      </c>
      <c r="B476" s="43">
        <v>470</v>
      </c>
      <c r="C476" s="36">
        <v>13841</v>
      </c>
      <c r="D476" s="43">
        <v>149.19999999999999</v>
      </c>
      <c r="E476" s="43"/>
      <c r="F476" s="10"/>
      <c r="G476" s="10"/>
      <c r="H476" s="10"/>
      <c r="I476" s="10"/>
    </row>
    <row r="477" spans="1:9" s="21" customFormat="1" x14ac:dyDescent="0.25">
      <c r="A477" s="35">
        <f>A476+3</f>
        <v>40525</v>
      </c>
      <c r="B477" s="43">
        <v>465</v>
      </c>
      <c r="C477" s="36">
        <v>29248</v>
      </c>
      <c r="D477" s="43">
        <v>148.97999999999999</v>
      </c>
      <c r="E477" s="43"/>
      <c r="F477" s="10"/>
      <c r="G477" s="10"/>
      <c r="H477" s="10"/>
      <c r="I477" s="10"/>
    </row>
    <row r="478" spans="1:9" s="21" customFormat="1" x14ac:dyDescent="0.25">
      <c r="A478" s="35">
        <f>A477+1</f>
        <v>40526</v>
      </c>
      <c r="B478" s="43">
        <v>470</v>
      </c>
      <c r="C478" s="36">
        <v>18300</v>
      </c>
      <c r="D478" s="43">
        <v>148.44999999999999</v>
      </c>
      <c r="E478" s="43"/>
      <c r="F478" s="10"/>
      <c r="G478" s="10"/>
      <c r="H478" s="10"/>
      <c r="I478" s="10"/>
    </row>
    <row r="479" spans="1:9" s="21" customFormat="1" x14ac:dyDescent="0.25">
      <c r="A479" s="35">
        <f>A478+1</f>
        <v>40527</v>
      </c>
      <c r="B479" s="43">
        <v>465</v>
      </c>
      <c r="C479" s="36">
        <v>43850</v>
      </c>
      <c r="D479" s="43">
        <v>147.77000000000001</v>
      </c>
      <c r="E479" s="43"/>
      <c r="F479" s="10"/>
      <c r="G479" s="10"/>
      <c r="H479" s="10"/>
      <c r="I479" s="10"/>
    </row>
    <row r="480" spans="1:9" s="21" customFormat="1" x14ac:dyDescent="0.25">
      <c r="A480" s="35">
        <f>A479+1</f>
        <v>40528</v>
      </c>
      <c r="B480" s="43">
        <v>465</v>
      </c>
      <c r="C480" s="36">
        <v>48197</v>
      </c>
      <c r="D480" s="43">
        <v>147.97999999999999</v>
      </c>
      <c r="E480" s="43"/>
      <c r="F480" s="10"/>
      <c r="G480" s="10"/>
      <c r="H480" s="10"/>
      <c r="I480" s="10"/>
    </row>
    <row r="481" spans="1:9" s="21" customFormat="1" x14ac:dyDescent="0.25">
      <c r="A481" s="35">
        <f>A480+1</f>
        <v>40529</v>
      </c>
      <c r="B481" s="43">
        <v>465</v>
      </c>
      <c r="C481" s="36">
        <v>30659</v>
      </c>
      <c r="D481" s="43">
        <v>148.37</v>
      </c>
      <c r="E481" s="43"/>
      <c r="F481" s="10"/>
      <c r="G481" s="10"/>
      <c r="H481" s="10"/>
      <c r="I481" s="10"/>
    </row>
    <row r="482" spans="1:9" s="21" customFormat="1" x14ac:dyDescent="0.25">
      <c r="A482" s="35">
        <f>A481+3</f>
        <v>40532</v>
      </c>
      <c r="B482" s="43">
        <v>465</v>
      </c>
      <c r="C482" s="36">
        <v>85794</v>
      </c>
      <c r="D482" s="43">
        <v>148.76</v>
      </c>
      <c r="E482" s="43"/>
      <c r="F482" s="10"/>
      <c r="G482" s="10"/>
      <c r="H482" s="10"/>
      <c r="I482" s="10"/>
    </row>
    <row r="483" spans="1:9" s="21" customFormat="1" x14ac:dyDescent="0.25">
      <c r="A483" s="35">
        <f>A482+1</f>
        <v>40533</v>
      </c>
      <c r="B483" s="43">
        <v>460</v>
      </c>
      <c r="C483" s="36">
        <v>58792</v>
      </c>
      <c r="D483" s="43">
        <v>148.77000000000001</v>
      </c>
      <c r="E483" s="43"/>
      <c r="F483" s="10"/>
      <c r="G483" s="10"/>
      <c r="H483" s="10"/>
      <c r="I483" s="10"/>
    </row>
    <row r="484" spans="1:9" s="21" customFormat="1" x14ac:dyDescent="0.25">
      <c r="A484" s="35">
        <f>A483+1</f>
        <v>40534</v>
      </c>
      <c r="B484" s="43">
        <v>460</v>
      </c>
      <c r="C484" s="36">
        <v>0</v>
      </c>
      <c r="D484" s="43">
        <v>148.77000000000001</v>
      </c>
      <c r="E484" s="43"/>
      <c r="F484" s="10"/>
      <c r="G484" s="10"/>
      <c r="H484" s="10"/>
      <c r="I484" s="10"/>
    </row>
    <row r="485" spans="1:9" s="21" customFormat="1" x14ac:dyDescent="0.25">
      <c r="A485" s="35">
        <f>A484+1</f>
        <v>40535</v>
      </c>
      <c r="B485" s="43">
        <v>465</v>
      </c>
      <c r="C485" s="36">
        <v>9350</v>
      </c>
      <c r="D485" s="43">
        <v>148.55000000000001</v>
      </c>
      <c r="E485" s="43"/>
      <c r="F485" s="10"/>
      <c r="G485" s="10"/>
      <c r="H485" s="10"/>
      <c r="I485" s="10"/>
    </row>
    <row r="486" spans="1:9" s="21" customFormat="1" x14ac:dyDescent="0.25">
      <c r="A486" s="35">
        <f>A485+1</f>
        <v>40536</v>
      </c>
      <c r="B486" s="43">
        <v>465</v>
      </c>
      <c r="C486" s="36">
        <v>1819</v>
      </c>
      <c r="D486" s="43">
        <v>147.51</v>
      </c>
      <c r="E486" s="43"/>
      <c r="F486" s="10"/>
      <c r="G486" s="10"/>
      <c r="H486" s="10"/>
      <c r="I486" s="10"/>
    </row>
    <row r="487" spans="1:9" s="21" customFormat="1" x14ac:dyDescent="0.25">
      <c r="A487" s="35">
        <f>A486+3</f>
        <v>40539</v>
      </c>
      <c r="B487" s="43">
        <v>465</v>
      </c>
      <c r="C487" s="36">
        <v>0</v>
      </c>
      <c r="D487" s="43">
        <v>147.51</v>
      </c>
      <c r="E487" s="43"/>
      <c r="F487" s="10"/>
      <c r="G487" s="10"/>
      <c r="H487" s="10"/>
      <c r="I487" s="10"/>
    </row>
    <row r="488" spans="1:9" s="21" customFormat="1" x14ac:dyDescent="0.25">
      <c r="A488" s="35">
        <f>A487+1</f>
        <v>40540</v>
      </c>
      <c r="B488" s="43">
        <v>468</v>
      </c>
      <c r="C488" s="36">
        <v>222073</v>
      </c>
      <c r="D488" s="43">
        <v>148.36000000000001</v>
      </c>
      <c r="E488" s="43"/>
      <c r="F488" s="10"/>
      <c r="G488" s="10"/>
      <c r="H488" s="10"/>
      <c r="I488" s="10"/>
    </row>
    <row r="489" spans="1:9" s="21" customFormat="1" x14ac:dyDescent="0.25">
      <c r="A489" s="35">
        <f>A488+1</f>
        <v>40541</v>
      </c>
      <c r="B489" s="43">
        <v>470</v>
      </c>
      <c r="C489" s="36">
        <v>4491</v>
      </c>
      <c r="D489" s="43">
        <v>148.84</v>
      </c>
      <c r="E489" s="43"/>
      <c r="F489" s="10"/>
      <c r="G489" s="10"/>
      <c r="H489" s="10"/>
      <c r="I489" s="10"/>
    </row>
    <row r="490" spans="1:9" s="21" customFormat="1" x14ac:dyDescent="0.25">
      <c r="A490" s="35">
        <f>A489+1</f>
        <v>40542</v>
      </c>
      <c r="B490" s="43">
        <v>471</v>
      </c>
      <c r="C490" s="36">
        <v>16888</v>
      </c>
      <c r="D490" s="43">
        <v>149.68</v>
      </c>
      <c r="E490" s="43"/>
      <c r="F490" s="10"/>
      <c r="G490" s="10"/>
      <c r="H490" s="10"/>
      <c r="I490" s="10"/>
    </row>
    <row r="491" spans="1:9" s="21" customFormat="1" x14ac:dyDescent="0.25">
      <c r="A491" s="35">
        <f>A490+1</f>
        <v>40543</v>
      </c>
      <c r="B491" s="43">
        <v>477</v>
      </c>
      <c r="C491" s="36">
        <v>53088</v>
      </c>
      <c r="D491" s="43">
        <v>151.27000000000001</v>
      </c>
      <c r="E491" s="43"/>
      <c r="F491" s="10"/>
      <c r="G491" s="10"/>
      <c r="H491" s="10"/>
      <c r="I491" s="10"/>
    </row>
    <row r="492" spans="1:9" s="21" customFormat="1" x14ac:dyDescent="0.25">
      <c r="A492" s="35">
        <f>A491+3</f>
        <v>40546</v>
      </c>
      <c r="B492" s="43">
        <v>480</v>
      </c>
      <c r="C492" s="36">
        <v>49254</v>
      </c>
      <c r="D492" s="43">
        <v>150.99</v>
      </c>
      <c r="E492" s="43"/>
      <c r="F492" s="10"/>
      <c r="G492" s="10"/>
      <c r="H492" s="10"/>
      <c r="I492" s="10"/>
    </row>
    <row r="493" spans="1:9" s="21" customFormat="1" x14ac:dyDescent="0.25">
      <c r="A493" s="35">
        <f>A492+1</f>
        <v>40547</v>
      </c>
      <c r="B493" s="43">
        <v>480</v>
      </c>
      <c r="C493" s="36">
        <v>5313</v>
      </c>
      <c r="D493" s="43">
        <v>150.99</v>
      </c>
      <c r="E493" s="43"/>
      <c r="F493" s="10"/>
      <c r="G493" s="10"/>
      <c r="H493" s="10"/>
      <c r="I493" s="10"/>
    </row>
    <row r="494" spans="1:9" s="21" customFormat="1" x14ac:dyDescent="0.25">
      <c r="A494" s="35">
        <f>A493+1</f>
        <v>40548</v>
      </c>
      <c r="B494" s="43">
        <v>480</v>
      </c>
      <c r="C494" s="36">
        <v>66026</v>
      </c>
      <c r="D494" s="43">
        <v>151.07</v>
      </c>
      <c r="E494" s="43"/>
      <c r="F494" s="10"/>
      <c r="G494" s="10"/>
      <c r="H494" s="10"/>
      <c r="I494" s="10"/>
    </row>
    <row r="495" spans="1:9" s="21" customFormat="1" x14ac:dyDescent="0.25">
      <c r="A495" s="35">
        <f>A494+1</f>
        <v>40549</v>
      </c>
      <c r="B495" s="43">
        <v>480</v>
      </c>
      <c r="C495" s="36">
        <v>21105</v>
      </c>
      <c r="D495" s="43">
        <v>153.22999999999999</v>
      </c>
      <c r="E495" s="43"/>
      <c r="F495" s="10"/>
      <c r="G495" s="10"/>
      <c r="H495" s="10"/>
      <c r="I495" s="10"/>
    </row>
    <row r="496" spans="1:9" s="21" customFormat="1" x14ac:dyDescent="0.25">
      <c r="A496" s="35">
        <f>A495+1</f>
        <v>40550</v>
      </c>
      <c r="B496" s="43">
        <v>481</v>
      </c>
      <c r="C496" s="36">
        <v>2537</v>
      </c>
      <c r="D496" s="43">
        <v>155.52000000000001</v>
      </c>
      <c r="E496" s="43"/>
      <c r="F496" s="10"/>
      <c r="G496" s="10"/>
      <c r="H496" s="10"/>
      <c r="I496" s="10"/>
    </row>
    <row r="497" spans="1:9" s="21" customFormat="1" x14ac:dyDescent="0.25">
      <c r="A497" s="35">
        <f>A496+3</f>
        <v>40553</v>
      </c>
      <c r="B497" s="43">
        <v>486</v>
      </c>
      <c r="C497" s="36">
        <v>4600</v>
      </c>
      <c r="D497" s="43">
        <v>155.52000000000001</v>
      </c>
      <c r="E497" s="43"/>
      <c r="F497" s="10"/>
      <c r="G497" s="10"/>
      <c r="H497" s="10"/>
      <c r="I497" s="10"/>
    </row>
    <row r="498" spans="1:9" s="21" customFormat="1" x14ac:dyDescent="0.25">
      <c r="A498" s="35">
        <f>A497+1</f>
        <v>40554</v>
      </c>
      <c r="B498" s="43">
        <v>495</v>
      </c>
      <c r="C498" s="36">
        <v>2396</v>
      </c>
      <c r="D498" s="43">
        <v>161.66</v>
      </c>
      <c r="E498" s="43"/>
      <c r="F498" s="10"/>
      <c r="G498" s="10"/>
      <c r="H498" s="10"/>
      <c r="I498" s="10"/>
    </row>
    <row r="499" spans="1:9" s="21" customFormat="1" x14ac:dyDescent="0.25">
      <c r="A499" s="35">
        <f>A498+1</f>
        <v>40555</v>
      </c>
      <c r="B499" s="43">
        <v>495</v>
      </c>
      <c r="C499" s="36">
        <v>22853</v>
      </c>
      <c r="D499" s="43">
        <v>161.66</v>
      </c>
      <c r="E499" s="43"/>
      <c r="F499" s="10"/>
      <c r="G499" s="10"/>
      <c r="H499" s="10"/>
      <c r="I499" s="10"/>
    </row>
    <row r="500" spans="1:9" s="21" customFormat="1" x14ac:dyDescent="0.25">
      <c r="A500" s="35">
        <f>A499+1</f>
        <v>40556</v>
      </c>
      <c r="B500" s="43">
        <v>500</v>
      </c>
      <c r="C500" s="36">
        <v>48447</v>
      </c>
      <c r="D500" s="43">
        <v>161.91</v>
      </c>
      <c r="E500" s="43"/>
      <c r="F500" s="10"/>
      <c r="G500" s="10"/>
      <c r="H500" s="10"/>
      <c r="I500" s="10"/>
    </row>
    <row r="501" spans="1:9" s="21" customFormat="1" x14ac:dyDescent="0.25">
      <c r="A501" s="35">
        <f>A500+1</f>
        <v>40557</v>
      </c>
      <c r="B501" s="43">
        <v>500</v>
      </c>
      <c r="C501" s="36">
        <v>32800</v>
      </c>
      <c r="D501" s="43">
        <v>161.63</v>
      </c>
      <c r="E501" s="43"/>
      <c r="F501" s="10"/>
      <c r="G501" s="10"/>
      <c r="H501" s="10"/>
      <c r="I501" s="10"/>
    </row>
    <row r="502" spans="1:9" s="21" customFormat="1" x14ac:dyDescent="0.25">
      <c r="A502" s="35">
        <f>A501+3</f>
        <v>40560</v>
      </c>
      <c r="B502" s="43">
        <v>495</v>
      </c>
      <c r="C502" s="36">
        <v>15895</v>
      </c>
      <c r="D502" s="43">
        <v>160.41</v>
      </c>
      <c r="E502" s="43"/>
      <c r="F502" s="10"/>
      <c r="G502" s="10"/>
      <c r="H502" s="10"/>
      <c r="I502" s="10"/>
    </row>
    <row r="503" spans="1:9" s="21" customFormat="1" x14ac:dyDescent="0.25">
      <c r="A503" s="35">
        <f>A502+1</f>
        <v>40561</v>
      </c>
      <c r="B503" s="43">
        <v>495</v>
      </c>
      <c r="C503" s="36">
        <v>37696</v>
      </c>
      <c r="D503" s="43">
        <v>160.41</v>
      </c>
      <c r="E503" s="43"/>
      <c r="F503" s="10"/>
      <c r="G503" s="10"/>
      <c r="H503" s="10"/>
      <c r="I503" s="10"/>
    </row>
    <row r="504" spans="1:9" s="21" customFormat="1" x14ac:dyDescent="0.25">
      <c r="A504" s="35">
        <f>A503+1</f>
        <v>40562</v>
      </c>
      <c r="B504" s="43">
        <v>495</v>
      </c>
      <c r="C504" s="36">
        <v>24149</v>
      </c>
      <c r="D504" s="43">
        <v>158.99</v>
      </c>
      <c r="E504" s="43"/>
      <c r="F504" s="10"/>
      <c r="G504" s="10"/>
      <c r="H504" s="10"/>
      <c r="I504" s="10"/>
    </row>
    <row r="505" spans="1:9" s="21" customFormat="1" x14ac:dyDescent="0.25">
      <c r="A505" s="35">
        <f>A504+1</f>
        <v>40563</v>
      </c>
      <c r="B505" s="43">
        <v>495</v>
      </c>
      <c r="C505" s="36">
        <v>7576</v>
      </c>
      <c r="D505" s="43">
        <v>159.47</v>
      </c>
      <c r="E505" s="43"/>
      <c r="F505" s="10"/>
      <c r="G505" s="10"/>
      <c r="H505" s="10"/>
      <c r="I505" s="10"/>
    </row>
    <row r="506" spans="1:9" s="21" customFormat="1" x14ac:dyDescent="0.25">
      <c r="A506" s="35">
        <f>A505+1</f>
        <v>40564</v>
      </c>
      <c r="B506" s="43">
        <v>495</v>
      </c>
      <c r="C506" s="36">
        <v>731</v>
      </c>
      <c r="D506" s="43">
        <v>158.49</v>
      </c>
      <c r="E506" s="43"/>
      <c r="F506" s="10"/>
      <c r="G506" s="10"/>
      <c r="H506" s="10"/>
      <c r="I506" s="10"/>
    </row>
    <row r="507" spans="1:9" s="21" customFormat="1" x14ac:dyDescent="0.25">
      <c r="A507" s="35">
        <f>A506+3</f>
        <v>40567</v>
      </c>
      <c r="B507" s="43">
        <v>500</v>
      </c>
      <c r="C507" s="36">
        <v>9418</v>
      </c>
      <c r="D507" s="43">
        <v>160.66</v>
      </c>
      <c r="E507" s="43"/>
      <c r="F507" s="10"/>
      <c r="G507" s="10"/>
      <c r="H507" s="10"/>
      <c r="I507" s="10"/>
    </row>
    <row r="508" spans="1:9" s="21" customFormat="1" x14ac:dyDescent="0.25">
      <c r="A508" s="35">
        <f>A507+1</f>
        <v>40568</v>
      </c>
      <c r="B508" s="43">
        <v>501</v>
      </c>
      <c r="C508" s="36">
        <v>140368</v>
      </c>
      <c r="D508" s="43">
        <v>160.63999999999999</v>
      </c>
      <c r="E508" s="43"/>
      <c r="F508" s="10"/>
      <c r="G508" s="10"/>
      <c r="H508" s="10"/>
      <c r="I508" s="10"/>
    </row>
    <row r="509" spans="1:9" s="21" customFormat="1" x14ac:dyDescent="0.25">
      <c r="A509" s="35">
        <f>A508+1</f>
        <v>40569</v>
      </c>
      <c r="B509" s="43">
        <v>502.1</v>
      </c>
      <c r="C509" s="36">
        <v>78285</v>
      </c>
      <c r="D509" s="43">
        <v>161.24</v>
      </c>
      <c r="E509" s="43"/>
      <c r="F509" s="10"/>
      <c r="G509" s="10"/>
      <c r="H509" s="10"/>
      <c r="I509" s="10"/>
    </row>
    <row r="510" spans="1:9" s="21" customFormat="1" x14ac:dyDescent="0.25">
      <c r="A510" s="35">
        <f>A509+1</f>
        <v>40570</v>
      </c>
      <c r="B510" s="43">
        <v>503</v>
      </c>
      <c r="C510" s="36">
        <v>281069</v>
      </c>
      <c r="D510" s="43">
        <v>161.37</v>
      </c>
      <c r="E510" s="43"/>
      <c r="F510" s="10"/>
      <c r="G510" s="10"/>
      <c r="H510" s="10"/>
      <c r="I510" s="10"/>
    </row>
    <row r="511" spans="1:9" s="21" customFormat="1" x14ac:dyDescent="0.25">
      <c r="A511" s="35">
        <f>A510+1</f>
        <v>40571</v>
      </c>
      <c r="B511" s="43">
        <v>503</v>
      </c>
      <c r="C511" s="36">
        <v>50109</v>
      </c>
      <c r="D511" s="43">
        <v>161.66</v>
      </c>
      <c r="E511" s="43"/>
      <c r="F511" s="10"/>
      <c r="G511" s="10"/>
      <c r="H511" s="10"/>
      <c r="I511" s="10"/>
    </row>
    <row r="512" spans="1:9" s="21" customFormat="1" x14ac:dyDescent="0.25">
      <c r="A512" s="35">
        <f>A511+3</f>
        <v>40574</v>
      </c>
      <c r="B512" s="43">
        <v>503</v>
      </c>
      <c r="C512" s="36">
        <v>8913</v>
      </c>
      <c r="D512" s="43">
        <v>161.66</v>
      </c>
      <c r="E512" s="43"/>
      <c r="F512" s="10"/>
      <c r="G512" s="10"/>
      <c r="H512" s="10"/>
      <c r="I512" s="10"/>
    </row>
    <row r="513" spans="1:9" s="21" customFormat="1" x14ac:dyDescent="0.25">
      <c r="A513" s="35">
        <f>A512+1</f>
        <v>40575</v>
      </c>
      <c r="B513" s="43">
        <v>501</v>
      </c>
      <c r="C513" s="36">
        <v>145952</v>
      </c>
      <c r="D513" s="43">
        <v>161.44999999999999</v>
      </c>
      <c r="E513" s="43"/>
      <c r="F513" s="10"/>
      <c r="G513" s="10"/>
      <c r="H513" s="10"/>
      <c r="I513" s="10"/>
    </row>
    <row r="514" spans="1:9" s="21" customFormat="1" x14ac:dyDescent="0.25">
      <c r="A514" s="35">
        <f>A513+1</f>
        <v>40576</v>
      </c>
      <c r="B514" s="43">
        <v>501</v>
      </c>
      <c r="C514" s="36">
        <v>302094</v>
      </c>
      <c r="D514" s="43">
        <v>161.28</v>
      </c>
      <c r="E514" s="43"/>
      <c r="F514" s="10"/>
      <c r="G514" s="10"/>
      <c r="H514" s="10"/>
      <c r="I514" s="10"/>
    </row>
    <row r="515" spans="1:9" s="21" customFormat="1" x14ac:dyDescent="0.25">
      <c r="A515" s="35">
        <f>A514+1</f>
        <v>40577</v>
      </c>
      <c r="B515" s="43">
        <v>501</v>
      </c>
      <c r="C515" s="36">
        <v>22088</v>
      </c>
      <c r="D515" s="43">
        <v>161.16999999999999</v>
      </c>
      <c r="E515" s="43"/>
      <c r="F515" s="10"/>
      <c r="G515" s="10"/>
      <c r="H515" s="10"/>
      <c r="I515" s="10"/>
    </row>
    <row r="516" spans="1:9" s="21" customFormat="1" x14ac:dyDescent="0.25">
      <c r="A516" s="35">
        <f>A515+1</f>
        <v>40578</v>
      </c>
      <c r="B516" s="43">
        <v>500</v>
      </c>
      <c r="C516" s="36">
        <v>171406</v>
      </c>
      <c r="D516" s="43">
        <v>161.16999999999999</v>
      </c>
      <c r="E516" s="43"/>
      <c r="F516" s="10"/>
      <c r="G516" s="10"/>
      <c r="H516" s="10"/>
      <c r="I516" s="10"/>
    </row>
    <row r="517" spans="1:9" s="21" customFormat="1" x14ac:dyDescent="0.25">
      <c r="A517" s="35">
        <f>A516+3</f>
        <v>40581</v>
      </c>
      <c r="B517" s="43">
        <v>500</v>
      </c>
      <c r="C517" s="36">
        <v>34114</v>
      </c>
      <c r="D517" s="43">
        <v>159.85</v>
      </c>
      <c r="E517" s="43"/>
      <c r="F517" s="10"/>
      <c r="G517" s="10"/>
      <c r="H517" s="10"/>
      <c r="I517" s="10"/>
    </row>
    <row r="518" spans="1:9" s="21" customFormat="1" x14ac:dyDescent="0.25">
      <c r="A518" s="35">
        <f>A517+1</f>
        <v>40582</v>
      </c>
      <c r="B518" s="43">
        <v>500</v>
      </c>
      <c r="C518" s="36">
        <v>39866</v>
      </c>
      <c r="D518" s="43">
        <v>159.81</v>
      </c>
      <c r="E518" s="43"/>
      <c r="F518" s="10"/>
      <c r="G518" s="10"/>
      <c r="H518" s="10"/>
      <c r="I518" s="10"/>
    </row>
    <row r="519" spans="1:9" s="21" customFormat="1" x14ac:dyDescent="0.25">
      <c r="A519" s="35">
        <f>A518+1</f>
        <v>40583</v>
      </c>
      <c r="B519" s="43">
        <v>499</v>
      </c>
      <c r="C519" s="36">
        <v>245296</v>
      </c>
      <c r="D519" s="43">
        <v>159.11000000000001</v>
      </c>
      <c r="E519" s="43"/>
      <c r="F519" s="10"/>
      <c r="G519" s="10"/>
      <c r="H519" s="10"/>
      <c r="I519" s="10"/>
    </row>
    <row r="520" spans="1:9" s="21" customFormat="1" x14ac:dyDescent="0.25">
      <c r="A520" s="35">
        <f>A519+1</f>
        <v>40584</v>
      </c>
      <c r="B520" s="43">
        <v>499</v>
      </c>
      <c r="C520" s="36">
        <v>61269</v>
      </c>
      <c r="D520" s="43">
        <v>159.15</v>
      </c>
      <c r="E520" s="43"/>
      <c r="F520" s="10"/>
      <c r="G520" s="10"/>
      <c r="H520" s="10"/>
      <c r="I520" s="10"/>
    </row>
    <row r="521" spans="1:9" s="21" customFormat="1" x14ac:dyDescent="0.25">
      <c r="A521" s="35">
        <f>A520+1</f>
        <v>40585</v>
      </c>
      <c r="B521" s="43">
        <v>499</v>
      </c>
      <c r="C521" s="36">
        <v>6700</v>
      </c>
      <c r="D521" s="43">
        <v>158.44</v>
      </c>
      <c r="E521" s="43"/>
      <c r="F521" s="10"/>
      <c r="G521" s="10"/>
      <c r="H521" s="10"/>
      <c r="I521" s="10"/>
    </row>
    <row r="522" spans="1:9" s="21" customFormat="1" x14ac:dyDescent="0.25">
      <c r="A522" s="35">
        <f>A521+3</f>
        <v>40588</v>
      </c>
      <c r="B522" s="43">
        <v>495</v>
      </c>
      <c r="C522" s="36">
        <v>708</v>
      </c>
      <c r="D522" s="43">
        <v>158.12</v>
      </c>
      <c r="E522" s="43"/>
      <c r="F522" s="10"/>
      <c r="G522" s="10"/>
      <c r="H522" s="10"/>
      <c r="I522" s="10"/>
    </row>
    <row r="523" spans="1:9" s="21" customFormat="1" x14ac:dyDescent="0.25">
      <c r="A523" s="35">
        <f>A522+1</f>
        <v>40589</v>
      </c>
      <c r="B523" s="43">
        <v>497</v>
      </c>
      <c r="C523" s="36">
        <v>85247</v>
      </c>
      <c r="D523" s="43">
        <v>157.56</v>
      </c>
      <c r="E523" s="43"/>
      <c r="F523" s="10"/>
      <c r="G523" s="10"/>
      <c r="H523" s="10"/>
      <c r="I523" s="10"/>
    </row>
    <row r="524" spans="1:9" s="21" customFormat="1" x14ac:dyDescent="0.25">
      <c r="A524" s="35">
        <f>A523+1</f>
        <v>40590</v>
      </c>
      <c r="B524" s="43">
        <v>497</v>
      </c>
      <c r="C524" s="36">
        <v>5386</v>
      </c>
      <c r="D524" s="43">
        <v>157.72999999999999</v>
      </c>
      <c r="E524" s="43"/>
      <c r="F524" s="10"/>
      <c r="G524" s="10"/>
      <c r="H524" s="10"/>
      <c r="I524" s="10"/>
    </row>
    <row r="525" spans="1:9" s="21" customFormat="1" x14ac:dyDescent="0.25">
      <c r="A525" s="35">
        <f>A524+1</f>
        <v>40591</v>
      </c>
      <c r="B525" s="43">
        <v>500</v>
      </c>
      <c r="C525" s="36">
        <v>619545</v>
      </c>
      <c r="D525" s="43">
        <v>158.03</v>
      </c>
      <c r="E525" s="43"/>
      <c r="F525" s="10"/>
      <c r="G525" s="10"/>
      <c r="H525" s="10"/>
      <c r="I525" s="10"/>
    </row>
    <row r="526" spans="1:9" s="21" customFormat="1" x14ac:dyDescent="0.25">
      <c r="A526" s="35">
        <f>A525+1</f>
        <v>40592</v>
      </c>
      <c r="B526" s="43">
        <v>495</v>
      </c>
      <c r="C526" s="36">
        <v>7016</v>
      </c>
      <c r="D526" s="43">
        <v>157.4</v>
      </c>
      <c r="E526" s="43"/>
      <c r="F526" s="10"/>
      <c r="G526" s="10"/>
      <c r="H526" s="10"/>
      <c r="I526" s="10"/>
    </row>
    <row r="527" spans="1:9" s="21" customFormat="1" x14ac:dyDescent="0.25">
      <c r="A527" s="35">
        <f>A526+3</f>
        <v>40595</v>
      </c>
      <c r="B527" s="43">
        <v>495</v>
      </c>
      <c r="C527" s="36">
        <v>48298</v>
      </c>
      <c r="D527" s="43">
        <v>157.97999999999999</v>
      </c>
      <c r="E527" s="43"/>
      <c r="F527" s="10"/>
      <c r="G527" s="10"/>
      <c r="H527" s="10"/>
      <c r="I527" s="10"/>
    </row>
    <row r="528" spans="1:9" s="21" customFormat="1" x14ac:dyDescent="0.25">
      <c r="A528" s="35">
        <f>A527+1</f>
        <v>40596</v>
      </c>
      <c r="B528" s="43">
        <v>493</v>
      </c>
      <c r="C528" s="36">
        <v>433442</v>
      </c>
      <c r="D528" s="43">
        <v>158.02000000000001</v>
      </c>
      <c r="E528" s="43"/>
      <c r="F528" s="10"/>
      <c r="G528" s="10"/>
      <c r="H528" s="10"/>
      <c r="I528" s="10"/>
    </row>
    <row r="529" spans="1:9" s="21" customFormat="1" x14ac:dyDescent="0.25">
      <c r="A529" s="35">
        <f>A528+1</f>
        <v>40597</v>
      </c>
      <c r="B529" s="43">
        <v>490</v>
      </c>
      <c r="C529" s="36">
        <v>2158</v>
      </c>
      <c r="D529" s="43">
        <v>158.31</v>
      </c>
      <c r="E529" s="43"/>
      <c r="F529" s="10"/>
      <c r="G529" s="10"/>
      <c r="H529" s="10"/>
      <c r="I529" s="10"/>
    </row>
    <row r="530" spans="1:9" s="21" customFormat="1" x14ac:dyDescent="0.25">
      <c r="A530" s="35">
        <f>A529+1</f>
        <v>40598</v>
      </c>
      <c r="B530" s="43">
        <v>490</v>
      </c>
      <c r="C530" s="36">
        <v>12826</v>
      </c>
      <c r="D530" s="43">
        <v>158.43</v>
      </c>
      <c r="E530" s="43"/>
      <c r="F530" s="10"/>
      <c r="G530" s="10"/>
      <c r="H530" s="10"/>
      <c r="I530" s="10"/>
    </row>
    <row r="531" spans="1:9" s="21" customFormat="1" x14ac:dyDescent="0.25">
      <c r="A531" s="35">
        <f>A530+1</f>
        <v>40599</v>
      </c>
      <c r="B531" s="43">
        <v>490</v>
      </c>
      <c r="C531" s="36">
        <v>59872</v>
      </c>
      <c r="D531" s="43">
        <v>159.11000000000001</v>
      </c>
      <c r="E531" s="43"/>
      <c r="F531" s="10"/>
      <c r="G531" s="10"/>
      <c r="H531" s="10"/>
      <c r="I531" s="10"/>
    </row>
    <row r="532" spans="1:9" s="21" customFormat="1" x14ac:dyDescent="0.25">
      <c r="A532" s="35">
        <f>A531+3</f>
        <v>40602</v>
      </c>
      <c r="B532" s="43">
        <v>490</v>
      </c>
      <c r="C532" s="36">
        <v>20297</v>
      </c>
      <c r="D532" s="43">
        <v>159.04</v>
      </c>
      <c r="E532" s="43"/>
      <c r="F532" s="10"/>
      <c r="G532" s="10"/>
      <c r="H532" s="10"/>
      <c r="I532" s="10"/>
    </row>
    <row r="533" spans="1:9" s="21" customFormat="1" x14ac:dyDescent="0.25">
      <c r="A533" s="35">
        <f>A532+1</f>
        <v>40603</v>
      </c>
      <c r="B533" s="43">
        <v>490</v>
      </c>
      <c r="C533" s="36">
        <v>15855</v>
      </c>
      <c r="D533" s="43">
        <v>157.46</v>
      </c>
      <c r="E533" s="43"/>
      <c r="F533" s="10"/>
      <c r="G533" s="10"/>
      <c r="H533" s="10"/>
      <c r="I533" s="10"/>
    </row>
    <row r="534" spans="1:9" x14ac:dyDescent="0.25">
      <c r="A534" s="35">
        <f>A533+1</f>
        <v>40604</v>
      </c>
      <c r="B534" s="43">
        <v>490</v>
      </c>
      <c r="C534" s="36">
        <v>40239</v>
      </c>
      <c r="D534" s="43">
        <v>157.84</v>
      </c>
      <c r="E534" s="43"/>
    </row>
    <row r="535" spans="1:9" s="21" customFormat="1" x14ac:dyDescent="0.25">
      <c r="A535" s="35">
        <f>A534+1</f>
        <v>40605</v>
      </c>
      <c r="B535" s="43">
        <v>490</v>
      </c>
      <c r="C535" s="36">
        <v>209482</v>
      </c>
      <c r="D535" s="43">
        <v>158.80000000000001</v>
      </c>
      <c r="E535" s="43"/>
      <c r="F535" s="10"/>
      <c r="G535" s="10"/>
      <c r="H535" s="10"/>
      <c r="I535" s="10"/>
    </row>
    <row r="536" spans="1:9" s="21" customFormat="1" x14ac:dyDescent="0.25">
      <c r="A536" s="35">
        <f>A535+1</f>
        <v>40606</v>
      </c>
      <c r="B536" s="43">
        <v>490</v>
      </c>
      <c r="C536" s="36">
        <v>2117</v>
      </c>
      <c r="D536" s="43">
        <v>160.47</v>
      </c>
      <c r="E536" s="43"/>
      <c r="F536" s="10"/>
      <c r="G536" s="10"/>
      <c r="H536" s="10"/>
      <c r="I536" s="10"/>
    </row>
    <row r="537" spans="1:9" s="21" customFormat="1" x14ac:dyDescent="0.25">
      <c r="A537" s="35">
        <f>A536+3</f>
        <v>40609</v>
      </c>
      <c r="B537" s="43">
        <v>490</v>
      </c>
      <c r="C537" s="36">
        <v>39132</v>
      </c>
      <c r="D537" s="43">
        <v>160.47</v>
      </c>
      <c r="E537" s="43"/>
      <c r="F537" s="10"/>
      <c r="G537" s="10"/>
      <c r="H537" s="10"/>
      <c r="I537" s="10"/>
    </row>
    <row r="538" spans="1:9" s="21" customFormat="1" x14ac:dyDescent="0.25">
      <c r="A538" s="35">
        <f>A537+1</f>
        <v>40610</v>
      </c>
      <c r="B538" s="43">
        <v>486</v>
      </c>
      <c r="C538" s="36">
        <v>2372</v>
      </c>
      <c r="D538" s="43">
        <v>162.24</v>
      </c>
      <c r="E538" s="43"/>
      <c r="F538" s="10"/>
      <c r="G538" s="10"/>
      <c r="H538" s="10"/>
      <c r="I538" s="10"/>
    </row>
    <row r="539" spans="1:9" s="21" customFormat="1" x14ac:dyDescent="0.25">
      <c r="A539" s="35">
        <f>A538+1</f>
        <v>40611</v>
      </c>
      <c r="B539" s="43">
        <v>481</v>
      </c>
      <c r="C539" s="36">
        <v>23000</v>
      </c>
      <c r="D539" s="43">
        <v>162.21</v>
      </c>
      <c r="E539" s="43"/>
      <c r="F539" s="10"/>
      <c r="G539" s="10"/>
      <c r="H539" s="10"/>
      <c r="I539" s="10"/>
    </row>
    <row r="540" spans="1:9" x14ac:dyDescent="0.25">
      <c r="A540" s="35">
        <f>A539+1</f>
        <v>40612</v>
      </c>
      <c r="B540" s="43">
        <v>481</v>
      </c>
      <c r="C540" s="36">
        <v>10123</v>
      </c>
      <c r="D540" s="43">
        <v>161.72</v>
      </c>
      <c r="E540" s="43"/>
    </row>
    <row r="541" spans="1:9" s="21" customFormat="1" x14ac:dyDescent="0.25">
      <c r="A541" s="35">
        <f>A540+1</f>
        <v>40613</v>
      </c>
      <c r="B541" s="43">
        <v>485.1</v>
      </c>
      <c r="C541" s="36">
        <v>25237</v>
      </c>
      <c r="D541" s="43">
        <v>163.93</v>
      </c>
      <c r="E541" s="43"/>
      <c r="F541" s="10"/>
      <c r="G541" s="10"/>
      <c r="H541" s="10"/>
      <c r="I541" s="10"/>
    </row>
    <row r="542" spans="1:9" s="21" customFormat="1" x14ac:dyDescent="0.25">
      <c r="A542" s="35">
        <f>A541+3</f>
        <v>40616</v>
      </c>
      <c r="B542" s="43">
        <v>485.5</v>
      </c>
      <c r="C542" s="36">
        <v>3843</v>
      </c>
      <c r="D542" s="43">
        <v>164.75</v>
      </c>
      <c r="E542" s="43"/>
      <c r="F542" s="10"/>
      <c r="G542" s="10"/>
      <c r="H542" s="10"/>
      <c r="I542" s="10"/>
    </row>
    <row r="543" spans="1:9" s="21" customFormat="1" x14ac:dyDescent="0.25">
      <c r="A543" s="35">
        <f>A542+1</f>
        <v>40617</v>
      </c>
      <c r="B543" s="43">
        <v>488.2</v>
      </c>
      <c r="C543" s="36">
        <v>3691</v>
      </c>
      <c r="D543" s="43">
        <v>165.31</v>
      </c>
      <c r="E543" s="43"/>
      <c r="F543" s="10"/>
      <c r="G543" s="10"/>
      <c r="H543" s="10"/>
      <c r="I543" s="10"/>
    </row>
    <row r="544" spans="1:9" s="21" customFormat="1" x14ac:dyDescent="0.25">
      <c r="A544" s="35">
        <f>A543+1</f>
        <v>40618</v>
      </c>
      <c r="B544" s="43">
        <v>495.3</v>
      </c>
      <c r="C544" s="36">
        <v>6596</v>
      </c>
      <c r="D544" s="43">
        <v>166.72</v>
      </c>
      <c r="E544" s="43"/>
      <c r="F544" s="10"/>
      <c r="G544" s="10"/>
      <c r="H544" s="10"/>
      <c r="I544" s="10"/>
    </row>
    <row r="545" spans="1:13" s="21" customFormat="1" x14ac:dyDescent="0.25">
      <c r="A545" s="35">
        <f>A544+1</f>
        <v>40619</v>
      </c>
      <c r="B545" s="43">
        <v>490</v>
      </c>
      <c r="C545" s="36">
        <v>361834</v>
      </c>
      <c r="D545" s="43">
        <v>167.68</v>
      </c>
      <c r="E545" s="43"/>
      <c r="F545" s="10"/>
      <c r="G545" s="10"/>
      <c r="H545" s="10"/>
      <c r="I545" s="10"/>
    </row>
    <row r="546" spans="1:13" s="21" customFormat="1" x14ac:dyDescent="0.25">
      <c r="A546" s="35">
        <f>A545+1</f>
        <v>40620</v>
      </c>
      <c r="B546" s="43">
        <v>490</v>
      </c>
      <c r="C546" s="36">
        <v>15994</v>
      </c>
      <c r="D546" s="43">
        <v>168.2</v>
      </c>
      <c r="E546" s="43"/>
      <c r="F546" s="10"/>
      <c r="G546" s="10"/>
      <c r="H546" s="10"/>
      <c r="I546" s="10"/>
    </row>
    <row r="547" spans="1:13" s="21" customFormat="1" x14ac:dyDescent="0.25">
      <c r="A547" s="35">
        <f>A546+3</f>
        <v>40623</v>
      </c>
      <c r="B547" s="43">
        <v>490</v>
      </c>
      <c r="C547" s="36">
        <v>6371</v>
      </c>
      <c r="D547" s="43">
        <v>167.83</v>
      </c>
      <c r="E547" s="43"/>
      <c r="F547" s="10"/>
      <c r="G547" s="10"/>
      <c r="H547" s="10"/>
      <c r="I547" s="10"/>
    </row>
    <row r="548" spans="1:13" s="21" customFormat="1" x14ac:dyDescent="0.25">
      <c r="A548" s="35">
        <f>A547+1</f>
        <v>40624</v>
      </c>
      <c r="B548" s="43">
        <v>490</v>
      </c>
      <c r="C548" s="36">
        <v>20782</v>
      </c>
      <c r="D548" s="43">
        <v>167.46</v>
      </c>
      <c r="E548" s="43"/>
      <c r="F548" s="10"/>
      <c r="G548" s="10"/>
      <c r="H548" s="10"/>
      <c r="I548" s="10"/>
    </row>
    <row r="549" spans="1:13" s="21" customFormat="1" x14ac:dyDescent="0.25">
      <c r="A549" s="35">
        <f>A548+1</f>
        <v>40625</v>
      </c>
      <c r="B549" s="43">
        <v>490</v>
      </c>
      <c r="C549" s="36">
        <v>152146</v>
      </c>
      <c r="D549" s="43">
        <v>165.91</v>
      </c>
      <c r="E549" s="43"/>
      <c r="F549" s="10"/>
      <c r="G549" s="10"/>
      <c r="H549" s="10"/>
      <c r="I549" s="10"/>
    </row>
    <row r="550" spans="1:13" s="21" customFormat="1" x14ac:dyDescent="0.25">
      <c r="A550" s="35">
        <f>A549+1</f>
        <v>40626</v>
      </c>
      <c r="B550" s="43">
        <v>490</v>
      </c>
      <c r="C550" s="36">
        <v>50780</v>
      </c>
      <c r="D550" s="43">
        <v>165.38</v>
      </c>
      <c r="E550" s="43"/>
      <c r="F550" s="10"/>
      <c r="G550" s="10"/>
      <c r="H550" s="10"/>
      <c r="I550" s="10"/>
    </row>
    <row r="551" spans="1:13" s="21" customFormat="1" x14ac:dyDescent="0.25">
      <c r="A551" s="35">
        <f>A550+1</f>
        <v>40627</v>
      </c>
      <c r="B551" s="43">
        <v>490</v>
      </c>
      <c r="C551" s="36">
        <v>28765</v>
      </c>
      <c r="D551" s="43">
        <v>164.12</v>
      </c>
      <c r="E551" s="43"/>
      <c r="F551" s="10"/>
      <c r="G551" s="10"/>
      <c r="H551" s="10"/>
      <c r="I551" s="10"/>
    </row>
    <row r="552" spans="1:13" s="21" customFormat="1" x14ac:dyDescent="0.25">
      <c r="A552" s="35">
        <f>A551+3</f>
        <v>40630</v>
      </c>
      <c r="B552" s="43">
        <v>490</v>
      </c>
      <c r="C552" s="36">
        <v>41781</v>
      </c>
      <c r="D552" s="43">
        <v>163.13</v>
      </c>
      <c r="E552" s="43"/>
      <c r="F552" s="10"/>
      <c r="G552" s="10"/>
      <c r="H552" s="10"/>
      <c r="I552" s="10"/>
    </row>
    <row r="553" spans="1:13" s="21" customFormat="1" x14ac:dyDescent="0.25">
      <c r="A553" s="35">
        <f>A552+1</f>
        <v>40631</v>
      </c>
      <c r="B553" s="43">
        <v>490</v>
      </c>
      <c r="C553" s="36">
        <v>105200</v>
      </c>
      <c r="D553" s="43">
        <v>161.97999999999999</v>
      </c>
      <c r="E553" s="43"/>
      <c r="F553" s="10"/>
      <c r="G553" s="10"/>
      <c r="H553" s="10"/>
      <c r="I553" s="10"/>
    </row>
    <row r="554" spans="1:13" s="21" customFormat="1" x14ac:dyDescent="0.25">
      <c r="A554" s="35">
        <f>A553+1</f>
        <v>40632</v>
      </c>
      <c r="B554" s="43">
        <v>490</v>
      </c>
      <c r="C554" s="36">
        <v>16204</v>
      </c>
      <c r="D554" s="43">
        <v>161.19999999999999</v>
      </c>
      <c r="E554" s="43"/>
      <c r="F554" s="10"/>
      <c r="G554" s="10"/>
      <c r="H554" s="10"/>
      <c r="I554" s="10"/>
    </row>
    <row r="555" spans="1:13" s="21" customFormat="1" x14ac:dyDescent="0.25">
      <c r="A555" s="35">
        <f>A554+1</f>
        <v>40633</v>
      </c>
      <c r="B555" s="43">
        <v>489</v>
      </c>
      <c r="C555" s="36">
        <v>12096</v>
      </c>
      <c r="D555" s="43">
        <v>160.65</v>
      </c>
      <c r="E555" s="43"/>
      <c r="F555" s="10"/>
      <c r="G555" s="10"/>
      <c r="H555" s="10"/>
      <c r="I555" s="10"/>
    </row>
    <row r="556" spans="1:13" s="21" customFormat="1" x14ac:dyDescent="0.25">
      <c r="A556" s="35">
        <f>A555+1</f>
        <v>40634</v>
      </c>
      <c r="B556" s="43">
        <v>480</v>
      </c>
      <c r="C556" s="36">
        <v>8453</v>
      </c>
      <c r="D556" s="43">
        <v>159.41999999999999</v>
      </c>
      <c r="E556" s="43"/>
      <c r="F556" s="10"/>
      <c r="G556" s="10"/>
      <c r="H556" s="10"/>
      <c r="I556" s="10"/>
    </row>
    <row r="557" spans="1:13" s="55" customFormat="1" x14ac:dyDescent="0.25">
      <c r="A557" s="35">
        <f>A556+3</f>
        <v>40637</v>
      </c>
      <c r="B557" s="43">
        <v>480</v>
      </c>
      <c r="C557" s="36">
        <v>1795</v>
      </c>
      <c r="D557" s="43">
        <v>159.01</v>
      </c>
      <c r="E557" s="43"/>
      <c r="F557" s="58"/>
      <c r="G557" s="58"/>
      <c r="H557" s="21"/>
      <c r="I557" s="57"/>
      <c r="J557" s="56"/>
      <c r="K557" s="56"/>
      <c r="L557" s="56"/>
      <c r="M557" s="56"/>
    </row>
    <row r="558" spans="1:13" s="21" customFormat="1" x14ac:dyDescent="0.25">
      <c r="A558" s="35">
        <f>A557+1</f>
        <v>40638</v>
      </c>
      <c r="B558" s="43">
        <v>480</v>
      </c>
      <c r="C558" s="36">
        <v>372322</v>
      </c>
      <c r="D558" s="43">
        <v>156.16</v>
      </c>
      <c r="E558" s="43"/>
      <c r="F558" s="10"/>
      <c r="G558" s="10"/>
      <c r="H558" s="10"/>
      <c r="I558" s="10"/>
    </row>
    <row r="559" spans="1:13" s="21" customFormat="1" x14ac:dyDescent="0.25">
      <c r="A559" s="35">
        <f>A558+1</f>
        <v>40639</v>
      </c>
      <c r="B559" s="43">
        <v>480</v>
      </c>
      <c r="C559" s="36">
        <v>13186</v>
      </c>
      <c r="D559" s="43">
        <v>158.16</v>
      </c>
      <c r="E559" s="43"/>
      <c r="F559" s="10"/>
      <c r="G559" s="10"/>
      <c r="H559" s="10"/>
      <c r="I559" s="10"/>
    </row>
    <row r="560" spans="1:13" s="21" customFormat="1" x14ac:dyDescent="0.25">
      <c r="A560" s="35">
        <f>A559+1</f>
        <v>40640</v>
      </c>
      <c r="B560" s="43">
        <v>490</v>
      </c>
      <c r="C560" s="36">
        <v>39132</v>
      </c>
      <c r="D560" s="43">
        <v>158.5</v>
      </c>
      <c r="E560" s="43"/>
      <c r="F560" s="10"/>
      <c r="G560" s="10"/>
      <c r="H560" s="10"/>
      <c r="I560" s="10"/>
    </row>
    <row r="561" spans="1:9" s="21" customFormat="1" x14ac:dyDescent="0.25">
      <c r="A561" s="35">
        <f>A560+1</f>
        <v>40641</v>
      </c>
      <c r="B561" s="43">
        <v>478</v>
      </c>
      <c r="C561" s="36">
        <v>30520</v>
      </c>
      <c r="D561" s="43">
        <v>158.38</v>
      </c>
      <c r="E561" s="43"/>
      <c r="F561" s="10"/>
      <c r="G561" s="10"/>
      <c r="H561" s="10"/>
      <c r="I561" s="10"/>
    </row>
    <row r="562" spans="1:9" s="21" customFormat="1" x14ac:dyDescent="0.25">
      <c r="A562" s="35">
        <f>A561+3</f>
        <v>40644</v>
      </c>
      <c r="B562" s="43">
        <v>480</v>
      </c>
      <c r="C562" s="36">
        <v>71678</v>
      </c>
      <c r="D562" s="43">
        <v>158.26</v>
      </c>
      <c r="E562" s="43"/>
      <c r="F562" s="10"/>
      <c r="G562" s="10"/>
      <c r="H562" s="10"/>
      <c r="I562" s="10"/>
    </row>
    <row r="563" spans="1:9" s="21" customFormat="1" x14ac:dyDescent="0.25">
      <c r="A563" s="35">
        <f>A562+1</f>
        <v>40645</v>
      </c>
      <c r="B563" s="43">
        <v>480</v>
      </c>
      <c r="C563" s="36">
        <v>25884</v>
      </c>
      <c r="D563" s="43">
        <v>158.46</v>
      </c>
      <c r="E563" s="43"/>
      <c r="F563" s="10"/>
      <c r="G563" s="10"/>
      <c r="H563" s="10"/>
      <c r="I563" s="10"/>
    </row>
    <row r="564" spans="1:9" s="21" customFormat="1" x14ac:dyDescent="0.25">
      <c r="A564" s="35">
        <f>A563+1</f>
        <v>40646</v>
      </c>
      <c r="B564" s="43">
        <v>480.1</v>
      </c>
      <c r="C564" s="36">
        <v>18320</v>
      </c>
      <c r="D564" s="43">
        <v>158.81</v>
      </c>
      <c r="E564" s="43"/>
      <c r="F564" s="10"/>
      <c r="G564" s="10"/>
      <c r="H564" s="10"/>
      <c r="I564" s="10"/>
    </row>
    <row r="565" spans="1:9" s="21" customFormat="1" x14ac:dyDescent="0.25">
      <c r="A565" s="35">
        <f>A564+1</f>
        <v>40647</v>
      </c>
      <c r="B565" s="43">
        <v>480.1</v>
      </c>
      <c r="C565" s="36">
        <v>58233</v>
      </c>
      <c r="D565" s="43">
        <v>159.31</v>
      </c>
      <c r="E565" s="43"/>
      <c r="F565" s="10"/>
      <c r="G565" s="10"/>
      <c r="H565" s="10"/>
      <c r="I565" s="10"/>
    </row>
    <row r="566" spans="1:9" s="21" customFormat="1" x14ac:dyDescent="0.25">
      <c r="A566" s="35">
        <f>A565+1</f>
        <v>40648</v>
      </c>
      <c r="B566" s="43">
        <v>480</v>
      </c>
      <c r="C566" s="36">
        <v>13575</v>
      </c>
      <c r="D566" s="43">
        <v>160.31</v>
      </c>
      <c r="E566" s="43"/>
      <c r="F566" s="10"/>
      <c r="G566" s="10"/>
      <c r="H566" s="10"/>
      <c r="I566" s="10"/>
    </row>
    <row r="567" spans="1:9" s="21" customFormat="1" x14ac:dyDescent="0.25">
      <c r="A567" s="35">
        <f>A566+3</f>
        <v>40651</v>
      </c>
      <c r="B567" s="43">
        <v>480</v>
      </c>
      <c r="C567" s="36">
        <v>0</v>
      </c>
      <c r="D567" s="43">
        <v>160.31</v>
      </c>
      <c r="E567" s="43"/>
      <c r="F567" s="10"/>
      <c r="G567" s="10"/>
      <c r="H567" s="10"/>
      <c r="I567" s="10"/>
    </row>
    <row r="568" spans="1:9" s="21" customFormat="1" x14ac:dyDescent="0.25">
      <c r="A568" s="35">
        <f>A567+1</f>
        <v>40652</v>
      </c>
      <c r="B568" s="43">
        <v>481</v>
      </c>
      <c r="C568" s="36">
        <v>24712</v>
      </c>
      <c r="D568" s="43">
        <v>159.91</v>
      </c>
      <c r="E568" s="43"/>
      <c r="F568" s="10"/>
      <c r="G568" s="10"/>
      <c r="H568" s="10"/>
      <c r="I568" s="10"/>
    </row>
    <row r="569" spans="1:9" s="21" customFormat="1" x14ac:dyDescent="0.25">
      <c r="A569" s="35">
        <f>A568+1</f>
        <v>40653</v>
      </c>
      <c r="B569" s="43">
        <v>483</v>
      </c>
      <c r="C569" s="36">
        <v>8957</v>
      </c>
      <c r="D569" s="43">
        <v>160.06</v>
      </c>
      <c r="E569" s="43"/>
      <c r="F569" s="10"/>
      <c r="G569" s="10"/>
      <c r="H569" s="10"/>
      <c r="I569" s="10"/>
    </row>
    <row r="570" spans="1:9" s="21" customFormat="1" x14ac:dyDescent="0.25">
      <c r="A570" s="35">
        <f>A569+1</f>
        <v>40654</v>
      </c>
      <c r="B570" s="43">
        <v>497.01</v>
      </c>
      <c r="C570" s="36">
        <v>37800</v>
      </c>
      <c r="D570" s="43">
        <v>162.63</v>
      </c>
      <c r="E570" s="43"/>
      <c r="F570" s="10"/>
      <c r="G570" s="10"/>
      <c r="H570" s="10"/>
      <c r="I570" s="10"/>
    </row>
    <row r="571" spans="1:9" s="21" customFormat="1" x14ac:dyDescent="0.25">
      <c r="A571" s="35">
        <f>A570+1</f>
        <v>40655</v>
      </c>
      <c r="B571" s="43">
        <v>497.01</v>
      </c>
      <c r="C571" s="36">
        <v>0</v>
      </c>
      <c r="D571" s="43">
        <v>162.63</v>
      </c>
      <c r="E571" s="43"/>
      <c r="F571" s="10"/>
      <c r="G571" s="10"/>
      <c r="H571" s="10"/>
      <c r="I571" s="10"/>
    </row>
    <row r="572" spans="1:9" s="21" customFormat="1" x14ac:dyDescent="0.25">
      <c r="A572" s="35">
        <f>A571+3</f>
        <v>40658</v>
      </c>
      <c r="B572" s="43">
        <v>497.01</v>
      </c>
      <c r="C572" s="36">
        <v>0</v>
      </c>
      <c r="D572" s="43">
        <v>162.63</v>
      </c>
      <c r="E572" s="43"/>
      <c r="F572" s="10"/>
      <c r="G572" s="10"/>
      <c r="H572" s="10"/>
      <c r="I572" s="10"/>
    </row>
    <row r="573" spans="1:9" s="21" customFormat="1" x14ac:dyDescent="0.25">
      <c r="A573" s="35">
        <f>A572+1</f>
        <v>40659</v>
      </c>
      <c r="B573" s="43">
        <v>500</v>
      </c>
      <c r="C573" s="36">
        <v>128408</v>
      </c>
      <c r="D573" s="43">
        <v>163.05000000000001</v>
      </c>
      <c r="E573" s="43"/>
      <c r="F573" s="10"/>
      <c r="G573" s="10"/>
      <c r="H573" s="10"/>
      <c r="I573" s="10"/>
    </row>
    <row r="574" spans="1:9" x14ac:dyDescent="0.25">
      <c r="A574" s="35">
        <f>A573+1</f>
        <v>40660</v>
      </c>
      <c r="B574" s="43">
        <v>500</v>
      </c>
      <c r="C574" s="36">
        <v>29640</v>
      </c>
      <c r="D574" s="43">
        <v>163.68</v>
      </c>
      <c r="E574" s="43"/>
    </row>
    <row r="575" spans="1:9" s="21" customFormat="1" x14ac:dyDescent="0.25">
      <c r="A575" s="35">
        <f>A574+1</f>
        <v>40661</v>
      </c>
      <c r="B575" s="43">
        <v>501</v>
      </c>
      <c r="C575" s="36">
        <v>80364</v>
      </c>
      <c r="D575" s="43">
        <v>164.64</v>
      </c>
      <c r="E575" s="43"/>
      <c r="F575" s="10"/>
      <c r="G575" s="10"/>
      <c r="H575" s="10"/>
      <c r="I575" s="10"/>
    </row>
    <row r="576" spans="1:9" s="21" customFormat="1" x14ac:dyDescent="0.25">
      <c r="A576" s="35">
        <f>A575+1</f>
        <v>40662</v>
      </c>
      <c r="B576" s="43">
        <v>499</v>
      </c>
      <c r="C576" s="36">
        <v>261494</v>
      </c>
      <c r="D576" s="43">
        <v>164.66</v>
      </c>
      <c r="E576" s="43"/>
      <c r="F576" s="10"/>
      <c r="G576" s="10"/>
      <c r="H576" s="10"/>
      <c r="I576" s="10"/>
    </row>
    <row r="577" spans="1:9" s="21" customFormat="1" x14ac:dyDescent="0.25">
      <c r="A577" s="35">
        <f>A576+3</f>
        <v>40665</v>
      </c>
      <c r="B577" s="43">
        <v>499</v>
      </c>
      <c r="C577" s="36">
        <v>0</v>
      </c>
      <c r="D577" s="43">
        <v>164.66</v>
      </c>
      <c r="E577" s="43"/>
      <c r="F577" s="10"/>
      <c r="G577" s="10"/>
      <c r="H577" s="10"/>
      <c r="I577" s="10"/>
    </row>
    <row r="578" spans="1:9" s="21" customFormat="1" x14ac:dyDescent="0.25">
      <c r="A578" s="35">
        <f>A577+1</f>
        <v>40666</v>
      </c>
      <c r="B578" s="43">
        <v>501</v>
      </c>
      <c r="C578" s="36">
        <v>2011</v>
      </c>
      <c r="D578" s="43">
        <v>163.32</v>
      </c>
      <c r="E578" s="43"/>
      <c r="F578" s="10"/>
      <c r="G578" s="10"/>
      <c r="H578" s="10"/>
      <c r="I578" s="10"/>
    </row>
    <row r="579" spans="1:9" s="21" customFormat="1" x14ac:dyDescent="0.25">
      <c r="A579" s="35">
        <f>A578+1</f>
        <v>40667</v>
      </c>
      <c r="B579" s="43">
        <v>500</v>
      </c>
      <c r="C579" s="36">
        <v>98445</v>
      </c>
      <c r="D579" s="43">
        <v>163.37</v>
      </c>
      <c r="E579" s="43"/>
      <c r="F579" s="10"/>
      <c r="G579" s="10"/>
      <c r="H579" s="10"/>
      <c r="I579" s="10"/>
    </row>
    <row r="580" spans="1:9" s="21" customFormat="1" x14ac:dyDescent="0.25">
      <c r="A580" s="35">
        <f>A579+1</f>
        <v>40668</v>
      </c>
      <c r="B580" s="43">
        <v>500</v>
      </c>
      <c r="C580" s="36">
        <v>50683</v>
      </c>
      <c r="D580" s="43">
        <v>162.94</v>
      </c>
      <c r="E580" s="43"/>
      <c r="F580" s="10"/>
      <c r="G580" s="10"/>
      <c r="H580" s="10"/>
      <c r="I580" s="10"/>
    </row>
    <row r="581" spans="1:9" s="21" customFormat="1" x14ac:dyDescent="0.25">
      <c r="A581" s="35">
        <f>A580+1</f>
        <v>40669</v>
      </c>
      <c r="B581" s="43">
        <v>500</v>
      </c>
      <c r="C581" s="36">
        <v>205166</v>
      </c>
      <c r="D581" s="43">
        <v>162.31</v>
      </c>
      <c r="E581" s="43"/>
      <c r="F581" s="10"/>
      <c r="G581" s="10"/>
      <c r="H581" s="10"/>
      <c r="I581" s="10"/>
    </row>
    <row r="582" spans="1:9" s="21" customFormat="1" x14ac:dyDescent="0.25">
      <c r="A582" s="35">
        <f>A581+3</f>
        <v>40672</v>
      </c>
      <c r="B582" s="43">
        <v>500</v>
      </c>
      <c r="C582" s="36">
        <v>1618</v>
      </c>
      <c r="D582" s="43">
        <v>162.31</v>
      </c>
      <c r="E582" s="43"/>
      <c r="F582" s="10"/>
      <c r="G582" s="10"/>
      <c r="H582" s="10"/>
      <c r="I582" s="10"/>
    </row>
    <row r="583" spans="1:9" s="21" customFormat="1" x14ac:dyDescent="0.25">
      <c r="A583" s="35">
        <f>A582+1</f>
        <v>40673</v>
      </c>
      <c r="B583" s="43">
        <v>501</v>
      </c>
      <c r="C583" s="36">
        <v>18449</v>
      </c>
      <c r="D583" s="43">
        <v>161.71</v>
      </c>
      <c r="E583" s="43"/>
      <c r="F583" s="10"/>
      <c r="G583" s="10"/>
      <c r="H583" s="10"/>
      <c r="I583" s="10"/>
    </row>
    <row r="584" spans="1:9" s="21" customFormat="1" x14ac:dyDescent="0.25">
      <c r="A584" s="35">
        <f>A583+1</f>
        <v>40674</v>
      </c>
      <c r="B584" s="43">
        <v>503</v>
      </c>
      <c r="C584" s="36">
        <v>1079</v>
      </c>
      <c r="D584" s="43">
        <v>162.77000000000001</v>
      </c>
      <c r="E584" s="43"/>
      <c r="F584" s="10"/>
      <c r="G584" s="10"/>
      <c r="H584" s="10"/>
      <c r="I584" s="10"/>
    </row>
    <row r="585" spans="1:9" s="21" customFormat="1" x14ac:dyDescent="0.25">
      <c r="A585" s="35">
        <f>A584+1</f>
        <v>40675</v>
      </c>
      <c r="B585" s="43">
        <v>505</v>
      </c>
      <c r="C585" s="36">
        <v>24286</v>
      </c>
      <c r="D585" s="43">
        <v>162.56</v>
      </c>
      <c r="E585" s="43"/>
      <c r="F585" s="10"/>
      <c r="G585" s="10"/>
      <c r="H585" s="10"/>
      <c r="I585" s="10"/>
    </row>
    <row r="586" spans="1:9" s="21" customFormat="1" x14ac:dyDescent="0.25">
      <c r="A586" s="35">
        <f>A585+1</f>
        <v>40676</v>
      </c>
      <c r="B586" s="43">
        <v>505</v>
      </c>
      <c r="C586" s="36">
        <v>27917</v>
      </c>
      <c r="D586" s="43">
        <v>163.29</v>
      </c>
      <c r="E586" s="43"/>
      <c r="F586" s="10"/>
      <c r="G586" s="10"/>
      <c r="H586" s="10"/>
      <c r="I586" s="10"/>
    </row>
    <row r="587" spans="1:9" s="21" customFormat="1" x14ac:dyDescent="0.25">
      <c r="A587" s="35">
        <f>A586+3</f>
        <v>40679</v>
      </c>
      <c r="B587" s="43">
        <v>500</v>
      </c>
      <c r="C587" s="36">
        <v>34555</v>
      </c>
      <c r="D587" s="43">
        <v>163.63</v>
      </c>
      <c r="E587" s="43"/>
      <c r="F587" s="10"/>
      <c r="G587" s="10"/>
      <c r="H587" s="10"/>
      <c r="I587" s="10"/>
    </row>
    <row r="588" spans="1:9" s="21" customFormat="1" x14ac:dyDescent="0.25">
      <c r="A588" s="35">
        <f>A587+1</f>
        <v>40680</v>
      </c>
      <c r="B588" s="43">
        <v>493</v>
      </c>
      <c r="C588" s="36">
        <v>35511</v>
      </c>
      <c r="D588" s="43">
        <v>161.61000000000001</v>
      </c>
      <c r="E588" s="43"/>
      <c r="F588" s="10"/>
      <c r="G588" s="10"/>
      <c r="H588" s="10"/>
      <c r="I588" s="10"/>
    </row>
    <row r="589" spans="1:9" s="21" customFormat="1" x14ac:dyDescent="0.25">
      <c r="A589" s="35">
        <f>A588+1</f>
        <v>40681</v>
      </c>
      <c r="B589" s="43">
        <v>487</v>
      </c>
      <c r="C589" s="36">
        <v>173899</v>
      </c>
      <c r="D589" s="43">
        <v>160.59</v>
      </c>
      <c r="E589" s="43"/>
      <c r="F589" s="10"/>
      <c r="G589" s="10"/>
      <c r="H589" s="10"/>
      <c r="I589" s="10"/>
    </row>
    <row r="590" spans="1:9" s="21" customFormat="1" x14ac:dyDescent="0.25">
      <c r="A590" s="35">
        <f>A589+1</f>
        <v>40682</v>
      </c>
      <c r="B590" s="43">
        <v>480</v>
      </c>
      <c r="C590" s="36">
        <v>51211</v>
      </c>
      <c r="D590" s="43">
        <v>160.57</v>
      </c>
      <c r="E590" s="43"/>
      <c r="F590" s="10"/>
      <c r="G590" s="10"/>
      <c r="H590" s="10"/>
      <c r="I590" s="10"/>
    </row>
    <row r="591" spans="1:9" s="21" customFormat="1" x14ac:dyDescent="0.25">
      <c r="A591" s="35">
        <f>A590+1</f>
        <v>40683</v>
      </c>
      <c r="B591" s="43">
        <v>478</v>
      </c>
      <c r="C591" s="36">
        <v>78801</v>
      </c>
      <c r="D591" s="43">
        <v>160.25</v>
      </c>
      <c r="E591" s="43"/>
      <c r="F591" s="10"/>
      <c r="G591" s="10"/>
      <c r="H591" s="10"/>
      <c r="I591" s="10"/>
    </row>
    <row r="592" spans="1:9" s="21" customFormat="1" x14ac:dyDescent="0.25">
      <c r="A592" s="35">
        <f>A591+3</f>
        <v>40686</v>
      </c>
      <c r="B592" s="43">
        <v>473</v>
      </c>
      <c r="C592" s="36">
        <v>108410</v>
      </c>
      <c r="D592" s="43">
        <v>160.58000000000001</v>
      </c>
      <c r="E592" s="43"/>
      <c r="F592" s="10"/>
      <c r="G592" s="10"/>
      <c r="H592" s="10"/>
      <c r="I592" s="10"/>
    </row>
    <row r="593" spans="1:9" s="21" customFormat="1" x14ac:dyDescent="0.25">
      <c r="A593" s="35">
        <f>A592+1</f>
        <v>40687</v>
      </c>
      <c r="B593" s="43">
        <v>480</v>
      </c>
      <c r="C593" s="36">
        <v>61712</v>
      </c>
      <c r="D593" s="43">
        <v>161.24</v>
      </c>
      <c r="E593" s="43"/>
      <c r="F593" s="10"/>
      <c r="G593" s="10"/>
      <c r="H593" s="10"/>
      <c r="I593" s="10"/>
    </row>
    <row r="594" spans="1:9" s="21" customFormat="1" x14ac:dyDescent="0.25">
      <c r="A594" s="35">
        <f>A593+1</f>
        <v>40688</v>
      </c>
      <c r="B594" s="43">
        <v>480</v>
      </c>
      <c r="C594" s="36">
        <v>0</v>
      </c>
      <c r="D594" s="43">
        <v>161.24</v>
      </c>
      <c r="E594" s="43"/>
      <c r="F594" s="10"/>
      <c r="G594" s="10"/>
      <c r="H594" s="10"/>
      <c r="I594" s="10"/>
    </row>
    <row r="595" spans="1:9" s="21" customFormat="1" x14ac:dyDescent="0.25">
      <c r="A595" s="35">
        <f>A594+1</f>
        <v>40689</v>
      </c>
      <c r="B595" s="43">
        <v>480</v>
      </c>
      <c r="C595" s="36">
        <v>62823</v>
      </c>
      <c r="D595" s="43">
        <v>160.91999999999999</v>
      </c>
      <c r="E595" s="43"/>
      <c r="F595" s="10"/>
      <c r="G595" s="10"/>
      <c r="H595" s="10"/>
      <c r="I595" s="10"/>
    </row>
    <row r="596" spans="1:9" s="21" customFormat="1" x14ac:dyDescent="0.25">
      <c r="A596" s="35">
        <f>A595+1</f>
        <v>40690</v>
      </c>
      <c r="B596" s="43">
        <v>480</v>
      </c>
      <c r="C596" s="36">
        <v>60331</v>
      </c>
      <c r="D596" s="43">
        <v>161.57</v>
      </c>
      <c r="E596" s="43"/>
      <c r="F596" s="10"/>
      <c r="G596" s="10"/>
      <c r="H596" s="10"/>
      <c r="I596" s="10"/>
    </row>
    <row r="597" spans="1:9" s="21" customFormat="1" x14ac:dyDescent="0.25">
      <c r="A597" s="35">
        <f>A596+3</f>
        <v>40693</v>
      </c>
      <c r="B597" s="43">
        <v>480</v>
      </c>
      <c r="C597" s="36">
        <v>56576</v>
      </c>
      <c r="D597" s="43">
        <v>161.76</v>
      </c>
      <c r="E597" s="43"/>
      <c r="F597" s="10"/>
      <c r="G597" s="10"/>
      <c r="H597" s="10"/>
      <c r="I597" s="10"/>
    </row>
    <row r="598" spans="1:9" s="21" customFormat="1" x14ac:dyDescent="0.25">
      <c r="A598" s="35">
        <f>A597+1</f>
        <v>40694</v>
      </c>
      <c r="B598" s="43">
        <v>480</v>
      </c>
      <c r="C598" s="36">
        <v>42190</v>
      </c>
      <c r="D598" s="43">
        <v>163.37</v>
      </c>
      <c r="E598" s="43"/>
      <c r="F598" s="10"/>
      <c r="G598" s="10"/>
      <c r="H598" s="10"/>
      <c r="I598" s="10"/>
    </row>
    <row r="599" spans="1:9" s="21" customFormat="1" x14ac:dyDescent="0.25">
      <c r="A599" s="35">
        <f>A598+1</f>
        <v>40695</v>
      </c>
      <c r="B599" s="43">
        <v>480</v>
      </c>
      <c r="C599" s="36">
        <v>31616</v>
      </c>
      <c r="D599" s="43">
        <v>163.68</v>
      </c>
      <c r="E599" s="43"/>
      <c r="F599" s="10"/>
      <c r="G599" s="10"/>
      <c r="H599" s="10"/>
      <c r="I599" s="10"/>
    </row>
    <row r="600" spans="1:9" s="21" customFormat="1" ht="17.25" customHeight="1" x14ac:dyDescent="0.25">
      <c r="A600" s="35">
        <f>A599+1</f>
        <v>40696</v>
      </c>
      <c r="B600" s="43">
        <v>480</v>
      </c>
      <c r="C600" s="36">
        <v>53412</v>
      </c>
      <c r="D600" s="43">
        <v>164.13</v>
      </c>
      <c r="E600" s="43"/>
      <c r="F600" s="10"/>
      <c r="G600" s="10"/>
      <c r="H600" s="10"/>
      <c r="I600" s="10"/>
    </row>
    <row r="601" spans="1:9" s="21" customFormat="1" x14ac:dyDescent="0.25">
      <c r="A601" s="35">
        <f>A600+1</f>
        <v>40697</v>
      </c>
      <c r="B601" s="43">
        <v>481.01</v>
      </c>
      <c r="C601" s="36">
        <v>35778</v>
      </c>
      <c r="D601" s="43">
        <v>164.87</v>
      </c>
      <c r="E601" s="43"/>
      <c r="F601" s="10"/>
      <c r="G601" s="10"/>
      <c r="H601" s="10"/>
      <c r="I601" s="10"/>
    </row>
    <row r="602" spans="1:9" s="21" customFormat="1" x14ac:dyDescent="0.25">
      <c r="A602" s="35">
        <f>A601+3</f>
        <v>40700</v>
      </c>
      <c r="B602" s="43">
        <v>482</v>
      </c>
      <c r="C602" s="36">
        <v>81834</v>
      </c>
      <c r="D602" s="43">
        <v>165.25</v>
      </c>
      <c r="E602" s="43"/>
      <c r="F602" s="10"/>
      <c r="G602" s="10"/>
      <c r="H602" s="10"/>
      <c r="I602" s="10"/>
    </row>
    <row r="603" spans="1:9" s="21" customFormat="1" x14ac:dyDescent="0.25">
      <c r="A603" s="35">
        <f>A602+1</f>
        <v>40701</v>
      </c>
      <c r="B603" s="43">
        <v>482</v>
      </c>
      <c r="C603" s="36">
        <v>36935</v>
      </c>
      <c r="D603" s="43">
        <v>165.25</v>
      </c>
      <c r="E603" s="43"/>
      <c r="F603" s="10"/>
      <c r="G603" s="10"/>
      <c r="H603" s="10"/>
      <c r="I603" s="10"/>
    </row>
    <row r="604" spans="1:9" s="21" customFormat="1" x14ac:dyDescent="0.25">
      <c r="A604" s="35">
        <f>A603+1</f>
        <v>40702</v>
      </c>
      <c r="B604" s="43">
        <v>482</v>
      </c>
      <c r="C604" s="36">
        <v>57739</v>
      </c>
      <c r="D604" s="43">
        <v>165.19</v>
      </c>
      <c r="E604" s="43"/>
      <c r="F604" s="10"/>
      <c r="G604" s="10"/>
      <c r="H604" s="10"/>
      <c r="I604" s="10"/>
    </row>
    <row r="605" spans="1:9" s="21" customFormat="1" x14ac:dyDescent="0.25">
      <c r="A605" s="35">
        <f>A604+1</f>
        <v>40703</v>
      </c>
      <c r="B605" s="43">
        <v>482.01</v>
      </c>
      <c r="C605" s="36">
        <v>39812</v>
      </c>
      <c r="D605" s="43">
        <v>165.03</v>
      </c>
      <c r="E605" s="43"/>
      <c r="F605" s="10"/>
      <c r="G605" s="10"/>
      <c r="H605" s="10"/>
      <c r="I605" s="10"/>
    </row>
    <row r="606" spans="1:9" s="21" customFormat="1" x14ac:dyDescent="0.25">
      <c r="A606" s="35">
        <f>A605+1</f>
        <v>40704</v>
      </c>
      <c r="B606" s="43">
        <v>482</v>
      </c>
      <c r="C606" s="36">
        <v>2563</v>
      </c>
      <c r="D606" s="43">
        <v>165.31</v>
      </c>
      <c r="E606" s="43"/>
      <c r="F606" s="10"/>
      <c r="G606" s="10"/>
      <c r="H606" s="10"/>
      <c r="I606" s="10"/>
    </row>
    <row r="607" spans="1:9" s="21" customFormat="1" x14ac:dyDescent="0.25">
      <c r="A607" s="35">
        <f>A606+3</f>
        <v>40707</v>
      </c>
      <c r="B607" s="43">
        <v>482</v>
      </c>
      <c r="C607" s="36">
        <v>19512</v>
      </c>
      <c r="D607" s="43">
        <v>166.01</v>
      </c>
      <c r="E607" s="43"/>
      <c r="F607" s="10"/>
      <c r="G607" s="10"/>
      <c r="H607" s="10"/>
      <c r="I607" s="10"/>
    </row>
    <row r="608" spans="1:9" s="21" customFormat="1" x14ac:dyDescent="0.25">
      <c r="A608" s="35">
        <f>A607+1</f>
        <v>40708</v>
      </c>
      <c r="B608" s="43">
        <v>482</v>
      </c>
      <c r="C608" s="36">
        <v>164653</v>
      </c>
      <c r="D608" s="43">
        <v>165.78</v>
      </c>
      <c r="E608" s="43"/>
      <c r="F608" s="10"/>
      <c r="G608" s="10"/>
      <c r="H608" s="10"/>
      <c r="I608" s="10"/>
    </row>
    <row r="609" spans="1:9" s="21" customFormat="1" x14ac:dyDescent="0.25">
      <c r="A609" s="35">
        <f>A608+1</f>
        <v>40709</v>
      </c>
      <c r="B609" s="43">
        <v>489.99</v>
      </c>
      <c r="C609" s="36">
        <v>209228</v>
      </c>
      <c r="D609" s="43">
        <v>165.97</v>
      </c>
      <c r="E609" s="43"/>
      <c r="F609" s="10"/>
      <c r="G609" s="10"/>
      <c r="H609" s="10"/>
      <c r="I609" s="10"/>
    </row>
    <row r="610" spans="1:9" x14ac:dyDescent="0.25">
      <c r="A610" s="35">
        <f>A609+1</f>
        <v>40710</v>
      </c>
      <c r="B610" s="43">
        <v>485</v>
      </c>
      <c r="C610" s="36">
        <v>101446</v>
      </c>
      <c r="D610" s="43">
        <v>166.5</v>
      </c>
      <c r="E610" s="43"/>
    </row>
    <row r="611" spans="1:9" s="21" customFormat="1" x14ac:dyDescent="0.25">
      <c r="A611" s="35">
        <f>A610+1</f>
        <v>40711</v>
      </c>
      <c r="B611" s="43">
        <v>480</v>
      </c>
      <c r="C611" s="36">
        <v>220105</v>
      </c>
      <c r="D611" s="43">
        <v>166.89</v>
      </c>
      <c r="E611" s="43"/>
      <c r="F611" s="10"/>
      <c r="G611" s="10"/>
      <c r="H611" s="10"/>
      <c r="I611" s="10"/>
    </row>
    <row r="612" spans="1:9" s="21" customFormat="1" x14ac:dyDescent="0.25">
      <c r="A612" s="35">
        <f>A611+3</f>
        <v>40714</v>
      </c>
      <c r="B612" s="43">
        <v>480</v>
      </c>
      <c r="C612" s="36">
        <v>281517</v>
      </c>
      <c r="D612" s="43">
        <v>163.30000000000001</v>
      </c>
      <c r="E612" s="43"/>
      <c r="F612" s="10"/>
      <c r="G612" s="10"/>
      <c r="H612" s="10"/>
      <c r="I612" s="10"/>
    </row>
    <row r="613" spans="1:9" s="21" customFormat="1" x14ac:dyDescent="0.25">
      <c r="A613" s="35">
        <f>A612+1</f>
        <v>40715</v>
      </c>
      <c r="B613" s="43">
        <v>480</v>
      </c>
      <c r="C613" s="36">
        <v>0</v>
      </c>
      <c r="D613" s="43">
        <v>166.71</v>
      </c>
      <c r="E613" s="43"/>
      <c r="F613" s="10"/>
      <c r="G613" s="10"/>
      <c r="H613" s="10"/>
      <c r="I613" s="10"/>
    </row>
    <row r="614" spans="1:9" s="21" customFormat="1" x14ac:dyDescent="0.25">
      <c r="A614" s="35">
        <f>A613+1</f>
        <v>40716</v>
      </c>
      <c r="B614" s="43">
        <v>471</v>
      </c>
      <c r="C614" s="36">
        <v>22505</v>
      </c>
      <c r="D614" s="43">
        <v>166.14</v>
      </c>
      <c r="E614" s="43"/>
      <c r="F614" s="10"/>
      <c r="G614" s="10"/>
      <c r="H614" s="10"/>
      <c r="I614" s="10"/>
    </row>
    <row r="615" spans="1:9" s="21" customFormat="1" x14ac:dyDescent="0.25">
      <c r="A615" s="35">
        <f>A614+1</f>
        <v>40717</v>
      </c>
      <c r="B615" s="43">
        <v>468</v>
      </c>
      <c r="C615" s="36">
        <v>1800</v>
      </c>
      <c r="D615" s="43">
        <v>164.09</v>
      </c>
      <c r="E615" s="43"/>
      <c r="F615" s="10"/>
      <c r="G615" s="10"/>
      <c r="H615" s="10"/>
      <c r="I615" s="10"/>
    </row>
    <row r="616" spans="1:9" s="21" customFormat="1" x14ac:dyDescent="0.25">
      <c r="A616" s="35">
        <f>A615+1</f>
        <v>40718</v>
      </c>
      <c r="B616" s="43">
        <v>468</v>
      </c>
      <c r="C616" s="36">
        <v>20635</v>
      </c>
      <c r="D616" s="43">
        <v>162.84</v>
      </c>
      <c r="E616" s="43"/>
      <c r="F616" s="10"/>
      <c r="G616" s="10"/>
      <c r="H616" s="10"/>
      <c r="I616" s="10"/>
    </row>
    <row r="617" spans="1:9" s="21" customFormat="1" x14ac:dyDescent="0.25">
      <c r="A617" s="35">
        <f>A616+3</f>
        <v>40721</v>
      </c>
      <c r="B617" s="43">
        <v>475.01</v>
      </c>
      <c r="C617" s="36">
        <v>87269</v>
      </c>
      <c r="D617" s="43">
        <v>163.13</v>
      </c>
      <c r="E617" s="43"/>
      <c r="F617" s="10"/>
      <c r="G617" s="10"/>
      <c r="H617" s="10"/>
      <c r="I617" s="10"/>
    </row>
    <row r="618" spans="1:9" s="21" customFormat="1" x14ac:dyDescent="0.25">
      <c r="A618" s="35">
        <f>A617+1</f>
        <v>40722</v>
      </c>
      <c r="B618" s="43">
        <v>470</v>
      </c>
      <c r="C618" s="36">
        <v>28223</v>
      </c>
      <c r="D618" s="43">
        <v>164.76</v>
      </c>
      <c r="E618" s="43"/>
      <c r="F618" s="10"/>
      <c r="G618" s="10"/>
      <c r="H618" s="10"/>
      <c r="I618" s="10"/>
    </row>
    <row r="619" spans="1:9" s="21" customFormat="1" x14ac:dyDescent="0.25">
      <c r="A619" s="35">
        <f>A618+1</f>
        <v>40723</v>
      </c>
      <c r="B619" s="43">
        <v>477</v>
      </c>
      <c r="C619" s="36">
        <v>26233</v>
      </c>
      <c r="D619" s="43">
        <v>165.6</v>
      </c>
      <c r="E619" s="43"/>
      <c r="F619" s="10"/>
      <c r="G619" s="10"/>
      <c r="H619" s="10"/>
      <c r="I619" s="10"/>
    </row>
    <row r="620" spans="1:9" s="21" customFormat="1" x14ac:dyDescent="0.25">
      <c r="A620" s="35">
        <f>A619+1</f>
        <v>40724</v>
      </c>
      <c r="B620" s="43">
        <v>473</v>
      </c>
      <c r="C620" s="36">
        <v>22940</v>
      </c>
      <c r="D620" s="43">
        <v>167.18</v>
      </c>
      <c r="E620" s="43"/>
      <c r="F620" s="10"/>
      <c r="G620" s="10"/>
      <c r="H620" s="10"/>
      <c r="I620" s="10"/>
    </row>
    <row r="621" spans="1:9" s="21" customFormat="1" x14ac:dyDescent="0.25">
      <c r="A621" s="35">
        <f>A620+1</f>
        <v>40725</v>
      </c>
      <c r="B621" s="43">
        <v>471.4</v>
      </c>
      <c r="C621" s="36">
        <v>35490</v>
      </c>
      <c r="D621" s="43">
        <v>165.87</v>
      </c>
      <c r="E621" s="43"/>
      <c r="F621" s="10"/>
      <c r="G621" s="10"/>
      <c r="H621" s="10"/>
      <c r="I621" s="10"/>
    </row>
    <row r="622" spans="1:9" s="21" customFormat="1" x14ac:dyDescent="0.25">
      <c r="A622" s="35">
        <f>A621+3</f>
        <v>40728</v>
      </c>
      <c r="B622" s="43">
        <v>472.5</v>
      </c>
      <c r="C622" s="36">
        <v>20770</v>
      </c>
      <c r="D622" s="43">
        <v>165.84</v>
      </c>
      <c r="E622" s="43"/>
      <c r="F622" s="10"/>
      <c r="G622" s="10"/>
      <c r="H622" s="10"/>
      <c r="I622" s="10"/>
    </row>
    <row r="623" spans="1:9" s="21" customFormat="1" x14ac:dyDescent="0.25">
      <c r="A623" s="35">
        <f>A622+1</f>
        <v>40729</v>
      </c>
      <c r="B623" s="43">
        <v>472</v>
      </c>
      <c r="C623" s="36">
        <v>131248</v>
      </c>
      <c r="D623" s="43">
        <v>164.25</v>
      </c>
      <c r="E623" s="43"/>
      <c r="F623" s="10"/>
      <c r="G623" s="10"/>
      <c r="H623" s="10"/>
      <c r="I623" s="10"/>
    </row>
    <row r="624" spans="1:9" s="21" customFormat="1" x14ac:dyDescent="0.25">
      <c r="A624" s="35">
        <f>A623+1</f>
        <v>40730</v>
      </c>
      <c r="B624" s="43">
        <v>472</v>
      </c>
      <c r="C624" s="36">
        <v>384161</v>
      </c>
      <c r="D624" s="43">
        <v>166.09</v>
      </c>
      <c r="E624" s="43"/>
      <c r="F624" s="10"/>
      <c r="G624" s="10"/>
      <c r="H624" s="10"/>
      <c r="I624" s="10"/>
    </row>
    <row r="625" spans="1:9" s="21" customFormat="1" x14ac:dyDescent="0.25">
      <c r="A625" s="35">
        <f>A624+1</f>
        <v>40731</v>
      </c>
      <c r="B625" s="43">
        <v>472</v>
      </c>
      <c r="C625" s="36">
        <v>152866</v>
      </c>
      <c r="D625" s="43">
        <v>166.67</v>
      </c>
      <c r="E625" s="43"/>
      <c r="F625" s="10"/>
      <c r="G625" s="10"/>
      <c r="H625" s="10"/>
      <c r="I625" s="10"/>
    </row>
    <row r="626" spans="1:9" s="21" customFormat="1" x14ac:dyDescent="0.25">
      <c r="A626" s="35">
        <f>A625+1</f>
        <v>40732</v>
      </c>
      <c r="B626" s="43">
        <v>472</v>
      </c>
      <c r="C626" s="36">
        <v>444013</v>
      </c>
      <c r="D626" s="43">
        <v>166.28</v>
      </c>
      <c r="E626" s="43"/>
      <c r="F626" s="10"/>
      <c r="G626" s="10"/>
      <c r="H626" s="10"/>
      <c r="I626" s="10"/>
    </row>
    <row r="627" spans="1:9" s="21" customFormat="1" x14ac:dyDescent="0.25">
      <c r="A627" s="35">
        <f>A626+3</f>
        <v>40735</v>
      </c>
      <c r="B627" s="43">
        <v>472</v>
      </c>
      <c r="C627" s="36">
        <v>295611</v>
      </c>
      <c r="D627" s="43">
        <v>165.47</v>
      </c>
      <c r="E627" s="43"/>
      <c r="F627" s="10"/>
      <c r="G627" s="10"/>
      <c r="H627" s="10"/>
      <c r="I627" s="10"/>
    </row>
    <row r="628" spans="1:9" s="21" customFormat="1" x14ac:dyDescent="0.25">
      <c r="A628" s="35">
        <f>A627+1</f>
        <v>40736</v>
      </c>
      <c r="B628" s="43">
        <v>470</v>
      </c>
      <c r="C628" s="36">
        <v>52150</v>
      </c>
      <c r="D628" s="43">
        <v>164.44</v>
      </c>
      <c r="E628" s="43"/>
      <c r="F628" s="10"/>
      <c r="G628" s="10"/>
      <c r="H628" s="10"/>
      <c r="I628" s="10"/>
    </row>
    <row r="629" spans="1:9" s="21" customFormat="1" x14ac:dyDescent="0.25">
      <c r="A629" s="35">
        <f>A628+1</f>
        <v>40737</v>
      </c>
      <c r="B629" s="43">
        <v>470</v>
      </c>
      <c r="C629" s="36">
        <v>52150</v>
      </c>
      <c r="D629" s="43">
        <v>166.7</v>
      </c>
      <c r="E629" s="43"/>
      <c r="F629" s="10"/>
      <c r="G629" s="10"/>
      <c r="H629" s="10"/>
      <c r="I629" s="10"/>
    </row>
    <row r="630" spans="1:9" s="21" customFormat="1" x14ac:dyDescent="0.25">
      <c r="A630" s="35">
        <f>A629+1</f>
        <v>40738</v>
      </c>
      <c r="B630" s="43">
        <v>469.5</v>
      </c>
      <c r="C630" s="36">
        <v>67095</v>
      </c>
      <c r="D630" s="43">
        <v>165.44</v>
      </c>
      <c r="E630" s="43"/>
      <c r="F630" s="10"/>
      <c r="G630" s="10"/>
      <c r="H630" s="10"/>
      <c r="I630" s="10"/>
    </row>
    <row r="631" spans="1:9" s="21" customFormat="1" x14ac:dyDescent="0.25">
      <c r="A631" s="35">
        <f>A630+1</f>
        <v>40739</v>
      </c>
      <c r="B631" s="43">
        <v>469.5</v>
      </c>
      <c r="C631" s="36">
        <v>52170</v>
      </c>
      <c r="D631" s="43">
        <v>165.85</v>
      </c>
      <c r="E631" s="43"/>
      <c r="F631" s="10"/>
      <c r="G631" s="10"/>
      <c r="H631" s="10"/>
      <c r="I631" s="10"/>
    </row>
    <row r="632" spans="1:9" s="21" customFormat="1" x14ac:dyDescent="0.25">
      <c r="A632" s="35">
        <f>A631+3</f>
        <v>40742</v>
      </c>
      <c r="B632" s="43">
        <v>466.99</v>
      </c>
      <c r="C632" s="36">
        <v>41336</v>
      </c>
      <c r="D632" s="43">
        <v>165.47</v>
      </c>
      <c r="E632" s="43"/>
      <c r="F632" s="10"/>
      <c r="G632" s="10"/>
      <c r="H632" s="10"/>
      <c r="I632" s="10"/>
    </row>
    <row r="633" spans="1:9" s="21" customFormat="1" x14ac:dyDescent="0.25">
      <c r="A633" s="35">
        <f>A632+1</f>
        <v>40743</v>
      </c>
      <c r="B633" s="43">
        <v>461</v>
      </c>
      <c r="C633" s="36">
        <v>326820</v>
      </c>
      <c r="D633" s="43">
        <v>165.22</v>
      </c>
      <c r="E633" s="43"/>
      <c r="F633" s="10"/>
      <c r="G633" s="10"/>
      <c r="H633" s="10"/>
      <c r="I633" s="10"/>
    </row>
    <row r="634" spans="1:9" s="21" customFormat="1" x14ac:dyDescent="0.25">
      <c r="A634" s="35">
        <f>A633+1</f>
        <v>40744</v>
      </c>
      <c r="B634" s="43">
        <v>455</v>
      </c>
      <c r="C634" s="36">
        <v>208171</v>
      </c>
      <c r="D634" s="43">
        <v>164.93</v>
      </c>
      <c r="E634" s="43"/>
      <c r="F634" s="10"/>
      <c r="G634" s="10"/>
      <c r="H634" s="10"/>
      <c r="I634" s="10"/>
    </row>
    <row r="635" spans="1:9" s="21" customFormat="1" x14ac:dyDescent="0.25">
      <c r="A635" s="35">
        <f>A634+1</f>
        <v>40745</v>
      </c>
      <c r="B635" s="43">
        <v>455</v>
      </c>
      <c r="C635" s="36">
        <v>38460</v>
      </c>
      <c r="D635" s="43">
        <v>166</v>
      </c>
      <c r="E635" s="43"/>
      <c r="F635" s="10"/>
      <c r="G635" s="10"/>
      <c r="H635" s="10"/>
      <c r="I635" s="10"/>
    </row>
    <row r="636" spans="1:9" s="21" customFormat="1" x14ac:dyDescent="0.25">
      <c r="A636" s="35">
        <f>A635+1</f>
        <v>40746</v>
      </c>
      <c r="B636" s="43">
        <v>455</v>
      </c>
      <c r="C636" s="36">
        <v>48790</v>
      </c>
      <c r="D636" s="43">
        <v>166.3</v>
      </c>
      <c r="E636" s="43"/>
      <c r="F636" s="10"/>
      <c r="G636" s="10"/>
      <c r="H636" s="10"/>
      <c r="I636" s="10"/>
    </row>
    <row r="637" spans="1:9" s="21" customFormat="1" x14ac:dyDescent="0.25">
      <c r="A637" s="35">
        <f>A636+3</f>
        <v>40749</v>
      </c>
      <c r="B637" s="43">
        <v>455</v>
      </c>
      <c r="C637" s="36">
        <v>44086</v>
      </c>
      <c r="D637" s="43">
        <v>165.53</v>
      </c>
      <c r="E637" s="43"/>
      <c r="F637" s="10"/>
      <c r="G637" s="10"/>
      <c r="H637" s="10"/>
      <c r="I637" s="10"/>
    </row>
    <row r="638" spans="1:9" s="21" customFormat="1" x14ac:dyDescent="0.25">
      <c r="A638" s="35">
        <f>A637+1</f>
        <v>40750</v>
      </c>
      <c r="B638" s="43">
        <v>450</v>
      </c>
      <c r="C638" s="36">
        <v>29549</v>
      </c>
      <c r="D638" s="43">
        <v>164</v>
      </c>
      <c r="E638" s="43"/>
      <c r="F638" s="10"/>
      <c r="G638" s="10"/>
      <c r="H638" s="10"/>
      <c r="I638" s="10"/>
    </row>
    <row r="639" spans="1:9" s="21" customFormat="1" x14ac:dyDescent="0.25">
      <c r="A639" s="35">
        <f>A638+1</f>
        <v>40751</v>
      </c>
      <c r="B639" s="43">
        <v>449</v>
      </c>
      <c r="C639" s="36">
        <v>42868</v>
      </c>
      <c r="D639" s="43">
        <v>162.88</v>
      </c>
      <c r="E639" s="43"/>
      <c r="F639" s="10"/>
      <c r="G639" s="10"/>
      <c r="H639" s="10"/>
      <c r="I639" s="10"/>
    </row>
    <row r="640" spans="1:9" s="21" customFormat="1" x14ac:dyDescent="0.25">
      <c r="A640" s="35">
        <f>A639+1</f>
        <v>40752</v>
      </c>
      <c r="B640" s="43">
        <v>440</v>
      </c>
      <c r="C640" s="36">
        <v>48299</v>
      </c>
      <c r="D640" s="43">
        <v>163.25</v>
      </c>
      <c r="E640" s="43"/>
      <c r="F640" s="10"/>
      <c r="G640" s="10"/>
      <c r="H640" s="10"/>
      <c r="I640" s="10"/>
    </row>
    <row r="641" spans="1:9" s="21" customFormat="1" x14ac:dyDescent="0.25">
      <c r="A641" s="35">
        <f>A640+1</f>
        <v>40753</v>
      </c>
      <c r="B641" s="43">
        <v>420</v>
      </c>
      <c r="C641" s="36">
        <v>49615</v>
      </c>
      <c r="D641" s="43">
        <v>163.69</v>
      </c>
      <c r="E641" s="43"/>
      <c r="F641" s="10"/>
      <c r="G641" s="10"/>
      <c r="H641" s="10"/>
      <c r="I641" s="10"/>
    </row>
    <row r="642" spans="1:9" s="21" customFormat="1" x14ac:dyDescent="0.25">
      <c r="A642" s="35">
        <f>A641+3</f>
        <v>40756</v>
      </c>
      <c r="B642" s="43">
        <v>430</v>
      </c>
      <c r="C642" s="36">
        <v>141208</v>
      </c>
      <c r="D642" s="43">
        <v>163.33000000000001</v>
      </c>
      <c r="E642" s="43"/>
      <c r="F642" s="10"/>
      <c r="G642" s="10"/>
      <c r="H642" s="10"/>
      <c r="I642" s="10"/>
    </row>
    <row r="643" spans="1:9" s="21" customFormat="1" x14ac:dyDescent="0.25">
      <c r="A643" s="35">
        <f>A642+1</f>
        <v>40757</v>
      </c>
      <c r="B643" s="43">
        <v>440</v>
      </c>
      <c r="C643" s="36">
        <v>52683</v>
      </c>
      <c r="D643" s="43">
        <v>163.95</v>
      </c>
      <c r="E643" s="43"/>
      <c r="F643" s="10"/>
      <c r="G643" s="10"/>
      <c r="H643" s="10"/>
      <c r="I643" s="10"/>
    </row>
    <row r="644" spans="1:9" s="21" customFormat="1" x14ac:dyDescent="0.25">
      <c r="A644" s="35">
        <f>A643+1</f>
        <v>40758</v>
      </c>
      <c r="B644" s="43">
        <v>445</v>
      </c>
      <c r="C644" s="36">
        <v>48338</v>
      </c>
      <c r="D644" s="43">
        <v>164.23</v>
      </c>
      <c r="E644" s="43"/>
      <c r="F644" s="10"/>
      <c r="G644" s="10"/>
      <c r="H644" s="10"/>
      <c r="I644" s="10"/>
    </row>
    <row r="645" spans="1:9" s="21" customFormat="1" x14ac:dyDescent="0.25">
      <c r="A645" s="35">
        <f>A644+1</f>
        <v>40759</v>
      </c>
      <c r="B645" s="43">
        <v>445</v>
      </c>
      <c r="C645" s="36">
        <v>63197</v>
      </c>
      <c r="D645" s="43">
        <v>164.14</v>
      </c>
      <c r="E645" s="43"/>
      <c r="F645" s="10"/>
      <c r="G645" s="10"/>
      <c r="H645" s="10"/>
      <c r="I645" s="10"/>
    </row>
    <row r="646" spans="1:9" s="21" customFormat="1" x14ac:dyDescent="0.25">
      <c r="A646" s="35">
        <f>A645+1</f>
        <v>40760</v>
      </c>
      <c r="B646" s="43">
        <v>440</v>
      </c>
      <c r="C646" s="36">
        <v>297677</v>
      </c>
      <c r="D646" s="43">
        <v>163.63</v>
      </c>
      <c r="E646" s="43"/>
      <c r="F646" s="10"/>
      <c r="G646" s="10"/>
      <c r="H646" s="10"/>
      <c r="I646" s="10"/>
    </row>
    <row r="647" spans="1:9" s="21" customFormat="1" x14ac:dyDescent="0.25">
      <c r="A647" s="35">
        <f>A646+3</f>
        <v>40763</v>
      </c>
      <c r="B647" s="43">
        <v>440</v>
      </c>
      <c r="C647" s="36">
        <v>0</v>
      </c>
      <c r="D647" s="43">
        <v>163.63</v>
      </c>
      <c r="E647" s="43"/>
      <c r="F647" s="10"/>
      <c r="G647" s="10"/>
      <c r="H647" s="10"/>
      <c r="I647" s="10"/>
    </row>
    <row r="648" spans="1:9" s="21" customFormat="1" x14ac:dyDescent="0.25">
      <c r="A648" s="35">
        <f>A647+1</f>
        <v>40764</v>
      </c>
      <c r="B648" s="43">
        <v>440</v>
      </c>
      <c r="C648" s="36">
        <v>0</v>
      </c>
      <c r="D648" s="43">
        <v>163.63</v>
      </c>
      <c r="E648" s="43"/>
      <c r="F648" s="10"/>
      <c r="G648" s="10"/>
      <c r="H648" s="10"/>
      <c r="I648" s="10"/>
    </row>
    <row r="649" spans="1:9" s="21" customFormat="1" x14ac:dyDescent="0.25">
      <c r="A649" s="35">
        <f>A648+1</f>
        <v>40765</v>
      </c>
      <c r="B649" s="43">
        <v>440</v>
      </c>
      <c r="C649" s="36">
        <v>22426</v>
      </c>
      <c r="D649" s="43">
        <v>156.46</v>
      </c>
      <c r="E649" s="43"/>
      <c r="F649" s="10"/>
      <c r="G649" s="10"/>
      <c r="H649" s="10"/>
      <c r="I649" s="10"/>
    </row>
    <row r="650" spans="1:9" s="21" customFormat="1" x14ac:dyDescent="0.25">
      <c r="A650" s="35">
        <f>A649+1</f>
        <v>40766</v>
      </c>
      <c r="B650" s="43">
        <v>440</v>
      </c>
      <c r="C650" s="36">
        <v>0</v>
      </c>
      <c r="D650" s="43">
        <v>162.54</v>
      </c>
      <c r="E650" s="43"/>
      <c r="F650" s="10"/>
      <c r="G650" s="10"/>
      <c r="H650" s="10"/>
      <c r="I650" s="10"/>
    </row>
    <row r="651" spans="1:9" s="21" customFormat="1" x14ac:dyDescent="0.25">
      <c r="A651" s="35">
        <f>A650+1</f>
        <v>40767</v>
      </c>
      <c r="B651" s="43">
        <v>439.98</v>
      </c>
      <c r="C651" s="36">
        <v>67378</v>
      </c>
      <c r="D651" s="43">
        <v>161.97</v>
      </c>
      <c r="E651" s="43"/>
      <c r="F651" s="10"/>
      <c r="G651" s="10"/>
      <c r="H651" s="10"/>
      <c r="I651" s="10"/>
    </row>
    <row r="652" spans="1:9" s="21" customFormat="1" x14ac:dyDescent="0.25">
      <c r="A652" s="35">
        <f>A651+3</f>
        <v>40770</v>
      </c>
      <c r="B652" s="43">
        <v>440</v>
      </c>
      <c r="C652" s="36">
        <v>777</v>
      </c>
      <c r="D652" s="43">
        <v>161.77000000000001</v>
      </c>
      <c r="E652" s="43"/>
      <c r="F652" s="10"/>
      <c r="G652" s="10"/>
      <c r="H652" s="10"/>
      <c r="I652" s="10"/>
    </row>
    <row r="653" spans="1:9" x14ac:dyDescent="0.25">
      <c r="A653" s="35">
        <f>A652+1</f>
        <v>40771</v>
      </c>
      <c r="B653" s="43">
        <v>430.1</v>
      </c>
      <c r="C653" s="36">
        <v>47767</v>
      </c>
      <c r="D653" s="43">
        <v>161.83000000000001</v>
      </c>
      <c r="E653" s="43"/>
    </row>
    <row r="654" spans="1:9" s="21" customFormat="1" x14ac:dyDescent="0.25">
      <c r="A654" s="35">
        <f>A653+1</f>
        <v>40772</v>
      </c>
      <c r="B654" s="43">
        <v>420</v>
      </c>
      <c r="C654" s="36">
        <v>6583</v>
      </c>
      <c r="D654" s="43">
        <v>161.28</v>
      </c>
      <c r="E654" s="43"/>
      <c r="F654" s="10"/>
      <c r="G654" s="10"/>
      <c r="H654" s="10"/>
      <c r="I654" s="10"/>
    </row>
    <row r="655" spans="1:9" s="21" customFormat="1" x14ac:dyDescent="0.25">
      <c r="A655" s="35">
        <f>A654+1</f>
        <v>40773</v>
      </c>
      <c r="B655" s="43">
        <v>420</v>
      </c>
      <c r="C655" s="36">
        <v>41663</v>
      </c>
      <c r="D655" s="43">
        <v>160.91999999999999</v>
      </c>
      <c r="E655" s="43"/>
      <c r="F655" s="10"/>
      <c r="G655" s="10"/>
      <c r="H655" s="10"/>
      <c r="I655" s="10"/>
    </row>
    <row r="656" spans="1:9" s="21" customFormat="1" x14ac:dyDescent="0.25">
      <c r="A656" s="35">
        <f>A655+1</f>
        <v>40774</v>
      </c>
      <c r="B656" s="43">
        <v>417.01</v>
      </c>
      <c r="C656" s="36">
        <v>6859</v>
      </c>
      <c r="D656" s="43">
        <v>160.52000000000001</v>
      </c>
      <c r="E656" s="43"/>
      <c r="F656" s="10"/>
      <c r="G656" s="10"/>
      <c r="H656" s="10"/>
      <c r="I656" s="10"/>
    </row>
    <row r="657" spans="1:9" s="21" customFormat="1" x14ac:dyDescent="0.25">
      <c r="A657" s="35">
        <f>A656+3</f>
        <v>40777</v>
      </c>
      <c r="B657" s="43">
        <v>415</v>
      </c>
      <c r="C657" s="36">
        <v>20170</v>
      </c>
      <c r="D657" s="43">
        <v>160.13</v>
      </c>
      <c r="E657" s="43"/>
      <c r="F657" s="10"/>
      <c r="G657" s="10"/>
      <c r="H657" s="10"/>
      <c r="I657" s="10"/>
    </row>
    <row r="658" spans="1:9" s="21" customFormat="1" x14ac:dyDescent="0.25">
      <c r="A658" s="35">
        <f>A657+1</f>
        <v>40778</v>
      </c>
      <c r="B658" s="43">
        <v>415</v>
      </c>
      <c r="C658" s="36">
        <v>64426</v>
      </c>
      <c r="D658" s="43">
        <v>160.63</v>
      </c>
      <c r="E658" s="43"/>
      <c r="F658" s="10"/>
      <c r="G658" s="10"/>
      <c r="H658" s="10"/>
      <c r="I658" s="10"/>
    </row>
    <row r="659" spans="1:9" s="21" customFormat="1" x14ac:dyDescent="0.25">
      <c r="A659" s="35">
        <f>A658+1</f>
        <v>40779</v>
      </c>
      <c r="B659" s="43">
        <v>415</v>
      </c>
      <c r="C659" s="36">
        <v>0</v>
      </c>
      <c r="D659" s="43">
        <v>159.80000000000001</v>
      </c>
      <c r="E659" s="43"/>
      <c r="F659" s="10"/>
      <c r="G659" s="10"/>
      <c r="H659" s="10"/>
      <c r="I659" s="10"/>
    </row>
    <row r="660" spans="1:9" s="21" customFormat="1" x14ac:dyDescent="0.25">
      <c r="A660" s="35">
        <f>A659+1</f>
        <v>40780</v>
      </c>
      <c r="B660" s="43">
        <v>415</v>
      </c>
      <c r="C660" s="36">
        <v>23312</v>
      </c>
      <c r="D660" s="43">
        <v>159.59</v>
      </c>
      <c r="E660" s="43"/>
      <c r="F660" s="10"/>
      <c r="G660" s="10"/>
      <c r="H660" s="10"/>
      <c r="I660" s="10"/>
    </row>
    <row r="661" spans="1:9" s="21" customFormat="1" x14ac:dyDescent="0.25">
      <c r="A661" s="35">
        <f>A660+1</f>
        <v>40781</v>
      </c>
      <c r="B661" s="43">
        <v>411</v>
      </c>
      <c r="C661" s="36">
        <v>3681</v>
      </c>
      <c r="D661" s="43">
        <v>159.79</v>
      </c>
      <c r="E661" s="43"/>
      <c r="F661" s="10"/>
      <c r="G661" s="10"/>
      <c r="H661" s="10"/>
      <c r="I661" s="10"/>
    </row>
    <row r="662" spans="1:9" s="21" customFormat="1" x14ac:dyDescent="0.25">
      <c r="A662" s="35">
        <f>A661+3</f>
        <v>40784</v>
      </c>
      <c r="B662" s="43">
        <v>415</v>
      </c>
      <c r="C662" s="36">
        <v>46055</v>
      </c>
      <c r="D662" s="43">
        <v>160.58000000000001</v>
      </c>
      <c r="E662" s="43"/>
      <c r="F662" s="10"/>
      <c r="G662" s="10"/>
      <c r="H662" s="10"/>
      <c r="I662" s="10"/>
    </row>
    <row r="663" spans="1:9" s="21" customFormat="1" x14ac:dyDescent="0.25">
      <c r="A663" s="35">
        <f>A662+1</f>
        <v>40785</v>
      </c>
      <c r="B663" s="43">
        <v>415</v>
      </c>
      <c r="C663" s="36">
        <v>13578</v>
      </c>
      <c r="D663" s="43">
        <v>161.01</v>
      </c>
      <c r="E663" s="43"/>
      <c r="F663" s="10"/>
      <c r="G663" s="10"/>
      <c r="H663" s="10"/>
      <c r="I663" s="10"/>
    </row>
    <row r="664" spans="1:9" s="21" customFormat="1" x14ac:dyDescent="0.25">
      <c r="A664" s="35">
        <f>A663+1</f>
        <v>40786</v>
      </c>
      <c r="B664" s="43">
        <v>415</v>
      </c>
      <c r="C664" s="36">
        <v>12831</v>
      </c>
      <c r="D664" s="43">
        <v>160.53</v>
      </c>
      <c r="E664" s="43"/>
      <c r="F664" s="10"/>
      <c r="G664" s="10"/>
      <c r="H664" s="10"/>
      <c r="I664" s="10"/>
    </row>
    <row r="665" spans="1:9" s="21" customFormat="1" x14ac:dyDescent="0.25">
      <c r="A665" s="35">
        <f>A664+1</f>
        <v>40787</v>
      </c>
      <c r="B665" s="43">
        <v>415</v>
      </c>
      <c r="C665" s="36">
        <v>36900</v>
      </c>
      <c r="D665" s="43">
        <v>161.43</v>
      </c>
      <c r="E665" s="43"/>
      <c r="F665" s="10"/>
      <c r="G665" s="10"/>
      <c r="H665" s="10"/>
      <c r="I665" s="10"/>
    </row>
    <row r="666" spans="1:9" s="21" customFormat="1" x14ac:dyDescent="0.25">
      <c r="A666" s="35">
        <f>A665+1</f>
        <v>40788</v>
      </c>
      <c r="B666" s="43">
        <v>414.9</v>
      </c>
      <c r="C666" s="36">
        <v>36900</v>
      </c>
      <c r="D666" s="43">
        <v>161.22999999999999</v>
      </c>
      <c r="E666" s="43"/>
      <c r="F666" s="10"/>
      <c r="G666" s="10"/>
      <c r="H666" s="10"/>
      <c r="I666" s="10"/>
    </row>
    <row r="667" spans="1:9" s="21" customFormat="1" x14ac:dyDescent="0.25">
      <c r="A667" s="35">
        <f>A666+3</f>
        <v>40791</v>
      </c>
      <c r="B667" s="43">
        <v>400</v>
      </c>
      <c r="C667" s="36">
        <v>20966</v>
      </c>
      <c r="D667" s="43">
        <v>160.83000000000001</v>
      </c>
      <c r="E667" s="43"/>
      <c r="F667" s="10"/>
      <c r="G667" s="10"/>
      <c r="H667" s="10"/>
      <c r="I667" s="10"/>
    </row>
    <row r="668" spans="1:9" s="21" customFormat="1" x14ac:dyDescent="0.25">
      <c r="A668" s="35">
        <f>A667+1</f>
        <v>40792</v>
      </c>
      <c r="B668" s="43">
        <v>400</v>
      </c>
      <c r="C668" s="36">
        <v>73403</v>
      </c>
      <c r="D668" s="43">
        <v>160.58000000000001</v>
      </c>
      <c r="E668" s="43"/>
      <c r="F668" s="10"/>
      <c r="G668" s="10"/>
      <c r="H668" s="10"/>
      <c r="I668" s="10"/>
    </row>
    <row r="669" spans="1:9" s="21" customFormat="1" x14ac:dyDescent="0.25">
      <c r="A669" s="35">
        <f>A668+1</f>
        <v>40793</v>
      </c>
      <c r="B669" s="43">
        <v>390</v>
      </c>
      <c r="C669" s="36">
        <v>1080</v>
      </c>
      <c r="D669" s="43">
        <v>159.72999999999999</v>
      </c>
      <c r="E669" s="43"/>
      <c r="F669" s="10"/>
      <c r="G669" s="10"/>
      <c r="H669" s="10"/>
      <c r="I669" s="10"/>
    </row>
    <row r="670" spans="1:9" s="21" customFormat="1" x14ac:dyDescent="0.25">
      <c r="A670" s="35">
        <f>A669+1</f>
        <v>40794</v>
      </c>
      <c r="B670" s="43">
        <v>379</v>
      </c>
      <c r="C670" s="36">
        <v>7270</v>
      </c>
      <c r="D670" s="43">
        <v>160.15</v>
      </c>
      <c r="E670" s="43"/>
      <c r="F670" s="10"/>
      <c r="G670" s="10"/>
      <c r="H670" s="10"/>
      <c r="I670" s="10"/>
    </row>
    <row r="671" spans="1:9" s="21" customFormat="1" x14ac:dyDescent="0.25">
      <c r="A671" s="35">
        <f>A670+1</f>
        <v>40795</v>
      </c>
      <c r="B671" s="43">
        <v>379</v>
      </c>
      <c r="C671" s="36">
        <v>38542</v>
      </c>
      <c r="D671" s="43">
        <v>160.84</v>
      </c>
      <c r="E671" s="43"/>
      <c r="F671" s="10"/>
      <c r="G671" s="10"/>
      <c r="H671" s="10"/>
      <c r="I671" s="10"/>
    </row>
    <row r="672" spans="1:9" s="21" customFormat="1" x14ac:dyDescent="0.25">
      <c r="A672" s="35">
        <f>A671+3</f>
        <v>40798</v>
      </c>
      <c r="B672" s="43">
        <v>379</v>
      </c>
      <c r="C672" s="36">
        <v>3937</v>
      </c>
      <c r="D672" s="43">
        <v>160.82</v>
      </c>
      <c r="E672" s="43"/>
      <c r="F672" s="10"/>
      <c r="G672" s="10"/>
      <c r="H672" s="10"/>
      <c r="I672" s="10"/>
    </row>
    <row r="673" spans="1:9" s="21" customFormat="1" x14ac:dyDescent="0.25">
      <c r="A673" s="35">
        <f>A672+1</f>
        <v>40799</v>
      </c>
      <c r="B673" s="43">
        <v>379</v>
      </c>
      <c r="C673" s="36">
        <v>52772</v>
      </c>
      <c r="D673" s="43">
        <v>160.66</v>
      </c>
      <c r="E673" s="43"/>
      <c r="F673" s="10"/>
      <c r="G673" s="10"/>
      <c r="H673" s="10"/>
      <c r="I673" s="10"/>
    </row>
    <row r="674" spans="1:9" s="21" customFormat="1" x14ac:dyDescent="0.25">
      <c r="A674" s="35">
        <f>A673+1</f>
        <v>40800</v>
      </c>
      <c r="B674" s="43">
        <v>390</v>
      </c>
      <c r="C674" s="36">
        <v>29845</v>
      </c>
      <c r="D674" s="43">
        <v>160.02000000000001</v>
      </c>
      <c r="E674" s="43"/>
      <c r="F674" s="10"/>
      <c r="G674" s="10"/>
      <c r="H674" s="10"/>
      <c r="I674" s="10"/>
    </row>
    <row r="675" spans="1:9" s="21" customFormat="1" x14ac:dyDescent="0.25">
      <c r="A675" s="35">
        <f>A674+1</f>
        <v>40801</v>
      </c>
      <c r="B675" s="43">
        <v>400</v>
      </c>
      <c r="C675" s="36">
        <v>81377</v>
      </c>
      <c r="D675" s="43">
        <v>160.93</v>
      </c>
      <c r="E675" s="43"/>
      <c r="F675" s="10"/>
      <c r="G675" s="10"/>
      <c r="H675" s="10"/>
      <c r="I675" s="10"/>
    </row>
    <row r="676" spans="1:9" s="21" customFormat="1" x14ac:dyDescent="0.25">
      <c r="A676" s="35">
        <f>A675+1</f>
        <v>40802</v>
      </c>
      <c r="B676" s="43">
        <v>400</v>
      </c>
      <c r="C676" s="36">
        <v>232323</v>
      </c>
      <c r="D676" s="43">
        <v>160.69999999999999</v>
      </c>
      <c r="E676" s="43"/>
      <c r="F676" s="10"/>
      <c r="G676" s="10"/>
      <c r="H676" s="10"/>
      <c r="I676" s="10"/>
    </row>
    <row r="677" spans="1:9" s="21" customFormat="1" x14ac:dyDescent="0.25">
      <c r="A677" s="35">
        <f>A676+3</f>
        <v>40805</v>
      </c>
      <c r="B677" s="43">
        <v>410</v>
      </c>
      <c r="C677" s="36">
        <v>7017</v>
      </c>
      <c r="D677" s="43">
        <v>160</v>
      </c>
      <c r="E677" s="43"/>
      <c r="F677" s="10"/>
      <c r="G677" s="10"/>
      <c r="H677" s="10"/>
      <c r="I677" s="10"/>
    </row>
    <row r="678" spans="1:9" s="21" customFormat="1" x14ac:dyDescent="0.25">
      <c r="A678" s="35">
        <f>A677+1</f>
        <v>40806</v>
      </c>
      <c r="B678" s="43">
        <v>410</v>
      </c>
      <c r="C678" s="36">
        <v>26978</v>
      </c>
      <c r="D678" s="43">
        <v>160.61000000000001</v>
      </c>
      <c r="E678" s="43"/>
      <c r="F678" s="10"/>
      <c r="G678" s="10"/>
      <c r="H678" s="10"/>
      <c r="I678" s="10"/>
    </row>
    <row r="679" spans="1:9" s="21" customFormat="1" x14ac:dyDescent="0.25">
      <c r="A679" s="35">
        <f>A678+1</f>
        <v>40807</v>
      </c>
      <c r="B679" s="43">
        <v>402</v>
      </c>
      <c r="C679" s="36">
        <v>7687</v>
      </c>
      <c r="D679" s="43">
        <v>159.63</v>
      </c>
      <c r="E679" s="43"/>
      <c r="F679" s="10"/>
      <c r="G679" s="10"/>
      <c r="H679" s="10"/>
      <c r="I679" s="10"/>
    </row>
    <row r="680" spans="1:9" s="21" customFormat="1" x14ac:dyDescent="0.25">
      <c r="A680" s="35">
        <f>A679+1</f>
        <v>40808</v>
      </c>
      <c r="B680" s="43">
        <v>400</v>
      </c>
      <c r="C680" s="36">
        <v>31553</v>
      </c>
      <c r="D680" s="43">
        <v>158.29</v>
      </c>
      <c r="E680" s="43"/>
      <c r="F680" s="10"/>
      <c r="G680" s="10"/>
      <c r="H680" s="10"/>
      <c r="I680" s="10"/>
    </row>
    <row r="681" spans="1:9" s="21" customFormat="1" x14ac:dyDescent="0.25">
      <c r="A681" s="35">
        <f>A680+1</f>
        <v>40809</v>
      </c>
      <c r="B681" s="43">
        <v>405</v>
      </c>
      <c r="C681" s="36">
        <v>26062</v>
      </c>
      <c r="D681" s="43">
        <v>157.94</v>
      </c>
      <c r="E681" s="43"/>
      <c r="F681" s="10"/>
      <c r="G681" s="10"/>
      <c r="H681" s="10"/>
      <c r="I681" s="10"/>
    </row>
    <row r="682" spans="1:9" s="21" customFormat="1" x14ac:dyDescent="0.25">
      <c r="A682" s="35">
        <f>A681+3</f>
        <v>40812</v>
      </c>
      <c r="B682" s="43">
        <v>405</v>
      </c>
      <c r="C682" s="36">
        <v>100000</v>
      </c>
      <c r="D682" s="43">
        <v>156.87</v>
      </c>
      <c r="E682" s="43"/>
      <c r="F682" s="10"/>
      <c r="G682" s="10"/>
      <c r="H682" s="10"/>
      <c r="I682" s="10"/>
    </row>
    <row r="683" spans="1:9" s="21" customFormat="1" x14ac:dyDescent="0.25">
      <c r="A683" s="35">
        <f>A682+1</f>
        <v>40813</v>
      </c>
      <c r="B683" s="43">
        <v>405</v>
      </c>
      <c r="C683" s="36">
        <v>88375</v>
      </c>
      <c r="D683" s="43">
        <v>155.52000000000001</v>
      </c>
      <c r="E683" s="43"/>
      <c r="F683" s="10"/>
      <c r="G683" s="10"/>
      <c r="H683" s="10"/>
      <c r="I683" s="10"/>
    </row>
    <row r="684" spans="1:9" s="21" customFormat="1" x14ac:dyDescent="0.25">
      <c r="A684" s="35">
        <f>A683+1</f>
        <v>40814</v>
      </c>
      <c r="B684" s="43">
        <v>408</v>
      </c>
      <c r="C684" s="36">
        <v>1097</v>
      </c>
      <c r="D684" s="43">
        <v>155.72999999999999</v>
      </c>
      <c r="E684" s="43"/>
      <c r="F684" s="10"/>
      <c r="G684" s="10"/>
      <c r="H684" s="10"/>
      <c r="I684" s="10"/>
    </row>
    <row r="685" spans="1:9" s="21" customFormat="1" x14ac:dyDescent="0.25">
      <c r="A685" s="35">
        <f>A684+1</f>
        <v>40815</v>
      </c>
      <c r="B685" s="43">
        <v>400</v>
      </c>
      <c r="C685" s="36">
        <v>237767</v>
      </c>
      <c r="D685" s="43">
        <v>154.82</v>
      </c>
      <c r="E685" s="43"/>
      <c r="F685" s="10"/>
      <c r="G685" s="10"/>
      <c r="H685" s="10"/>
      <c r="I685" s="10"/>
    </row>
    <row r="686" spans="1:9" s="21" customFormat="1" x14ac:dyDescent="0.25">
      <c r="A686" s="35">
        <f>A685+1</f>
        <v>40816</v>
      </c>
      <c r="B686" s="43">
        <v>400</v>
      </c>
      <c r="C686" s="36">
        <v>6121</v>
      </c>
      <c r="D686" s="43">
        <v>155.82</v>
      </c>
      <c r="E686" s="43"/>
      <c r="F686" s="10"/>
      <c r="G686" s="10"/>
      <c r="H686" s="10"/>
      <c r="I686" s="10"/>
    </row>
    <row r="687" spans="1:9" s="21" customFormat="1" x14ac:dyDescent="0.25">
      <c r="A687" s="35">
        <f>A686+3</f>
        <v>40819</v>
      </c>
      <c r="B687" s="43">
        <v>399</v>
      </c>
      <c r="C687" s="36">
        <v>82094</v>
      </c>
      <c r="D687" s="43">
        <v>155.44999999999999</v>
      </c>
      <c r="E687" s="43"/>
      <c r="F687" s="10"/>
      <c r="G687" s="10"/>
      <c r="H687" s="10"/>
      <c r="I687" s="10"/>
    </row>
    <row r="688" spans="1:9" s="21" customFormat="1" x14ac:dyDescent="0.25">
      <c r="A688" s="35">
        <f>A687+1</f>
        <v>40820</v>
      </c>
      <c r="B688" s="43">
        <v>398</v>
      </c>
      <c r="C688" s="36">
        <v>109376</v>
      </c>
      <c r="D688" s="43">
        <v>154.77000000000001</v>
      </c>
      <c r="E688" s="43"/>
      <c r="F688" s="10"/>
      <c r="G688" s="10"/>
      <c r="H688" s="10"/>
      <c r="I688" s="10"/>
    </row>
    <row r="689" spans="1:9" s="21" customFormat="1" x14ac:dyDescent="0.25">
      <c r="A689" s="35">
        <f>A688+1</f>
        <v>40821</v>
      </c>
      <c r="B689" s="43">
        <v>389.99</v>
      </c>
      <c r="C689" s="36">
        <v>18598</v>
      </c>
      <c r="D689" s="43">
        <v>153.54</v>
      </c>
      <c r="E689" s="43"/>
      <c r="F689" s="10"/>
      <c r="G689" s="10"/>
      <c r="H689" s="10"/>
      <c r="I689" s="10"/>
    </row>
    <row r="690" spans="1:9" s="21" customFormat="1" x14ac:dyDescent="0.25">
      <c r="A690" s="35">
        <f>A689+1</f>
        <v>40822</v>
      </c>
      <c r="B690" s="43">
        <v>390</v>
      </c>
      <c r="C690" s="36">
        <v>40305</v>
      </c>
      <c r="D690" s="43">
        <v>152.91</v>
      </c>
      <c r="E690" s="43"/>
      <c r="F690" s="10"/>
      <c r="G690" s="10"/>
      <c r="H690" s="10"/>
      <c r="I690" s="10"/>
    </row>
    <row r="691" spans="1:9" s="21" customFormat="1" x14ac:dyDescent="0.25">
      <c r="A691" s="35">
        <f>A690+1</f>
        <v>40823</v>
      </c>
      <c r="B691" s="43">
        <v>386.88</v>
      </c>
      <c r="C691" s="36">
        <v>63531</v>
      </c>
      <c r="D691" s="43">
        <v>152.24</v>
      </c>
      <c r="E691" s="43"/>
      <c r="F691" s="10"/>
      <c r="G691" s="10"/>
      <c r="H691" s="10"/>
      <c r="I691" s="10"/>
    </row>
    <row r="692" spans="1:9" s="21" customFormat="1" x14ac:dyDescent="0.25">
      <c r="A692" s="35">
        <f>A691+3</f>
        <v>40826</v>
      </c>
      <c r="B692" s="43">
        <v>380</v>
      </c>
      <c r="C692" s="36">
        <v>325</v>
      </c>
      <c r="D692" s="43">
        <v>150.63</v>
      </c>
      <c r="E692" s="43"/>
      <c r="F692" s="10"/>
      <c r="G692" s="10"/>
      <c r="H692" s="10"/>
      <c r="I692" s="10"/>
    </row>
    <row r="693" spans="1:9" s="21" customFormat="1" x14ac:dyDescent="0.25">
      <c r="A693" s="35">
        <f>A692+1</f>
        <v>40827</v>
      </c>
      <c r="B693" s="43">
        <v>368</v>
      </c>
      <c r="C693" s="36">
        <v>15825</v>
      </c>
      <c r="D693" s="43">
        <v>147.57</v>
      </c>
      <c r="E693" s="43"/>
      <c r="F693" s="10"/>
      <c r="G693" s="10"/>
      <c r="H693" s="10"/>
      <c r="I693" s="10"/>
    </row>
    <row r="694" spans="1:9" s="21" customFormat="1" x14ac:dyDescent="0.25">
      <c r="A694" s="35">
        <f>A693+1</f>
        <v>40828</v>
      </c>
      <c r="B694" s="43">
        <v>380</v>
      </c>
      <c r="C694" s="36">
        <v>116344</v>
      </c>
      <c r="D694" s="43">
        <v>147.34</v>
      </c>
      <c r="E694" s="43"/>
      <c r="F694" s="10"/>
      <c r="G694" s="10"/>
      <c r="H694" s="10"/>
      <c r="I694" s="10"/>
    </row>
    <row r="695" spans="1:9" s="21" customFormat="1" x14ac:dyDescent="0.25">
      <c r="A695" s="35">
        <f>A694+1</f>
        <v>40829</v>
      </c>
      <c r="B695" s="43">
        <v>380</v>
      </c>
      <c r="C695" s="36">
        <v>22136</v>
      </c>
      <c r="D695" s="43">
        <v>147.33000000000001</v>
      </c>
      <c r="E695" s="43"/>
      <c r="F695" s="10"/>
      <c r="G695" s="10"/>
      <c r="H695" s="10"/>
      <c r="I695" s="10"/>
    </row>
    <row r="696" spans="1:9" s="21" customFormat="1" x14ac:dyDescent="0.25">
      <c r="A696" s="35">
        <f>A695+1</f>
        <v>40830</v>
      </c>
      <c r="B696" s="43">
        <v>375</v>
      </c>
      <c r="C696" s="36">
        <v>44297</v>
      </c>
      <c r="D696" s="43">
        <v>146.91</v>
      </c>
      <c r="E696" s="43"/>
      <c r="F696" s="10"/>
      <c r="G696" s="10"/>
      <c r="H696" s="10"/>
      <c r="I696" s="10"/>
    </row>
    <row r="697" spans="1:9" s="21" customFormat="1" x14ac:dyDescent="0.25">
      <c r="A697" s="35">
        <f>A696+3</f>
        <v>40833</v>
      </c>
      <c r="B697" s="43">
        <v>370</v>
      </c>
      <c r="C697" s="36">
        <v>40979</v>
      </c>
      <c r="D697" s="43">
        <v>145.49</v>
      </c>
      <c r="E697" s="43"/>
      <c r="F697" s="10"/>
      <c r="G697" s="10"/>
      <c r="H697" s="10"/>
      <c r="I697" s="10"/>
    </row>
    <row r="698" spans="1:9" s="21" customFormat="1" x14ac:dyDescent="0.25">
      <c r="A698" s="35">
        <f>A697+1</f>
        <v>40834</v>
      </c>
      <c r="B698" s="43">
        <v>370</v>
      </c>
      <c r="C698" s="36">
        <v>65432</v>
      </c>
      <c r="D698" s="43">
        <v>144.53</v>
      </c>
      <c r="E698" s="43"/>
      <c r="F698" s="10"/>
      <c r="G698" s="10"/>
      <c r="H698" s="10"/>
      <c r="I698" s="10"/>
    </row>
    <row r="699" spans="1:9" s="21" customFormat="1" x14ac:dyDescent="0.25">
      <c r="A699" s="35">
        <f>A698+1</f>
        <v>40835</v>
      </c>
      <c r="B699" s="43">
        <v>370</v>
      </c>
      <c r="C699" s="36">
        <v>269004</v>
      </c>
      <c r="D699" s="43">
        <v>144.34</v>
      </c>
      <c r="E699" s="43"/>
      <c r="F699" s="10"/>
      <c r="G699" s="10"/>
      <c r="H699" s="10"/>
      <c r="I699" s="10"/>
    </row>
    <row r="700" spans="1:9" x14ac:dyDescent="0.25">
      <c r="A700" s="35">
        <f>A699+1</f>
        <v>40836</v>
      </c>
      <c r="B700" s="43">
        <v>370</v>
      </c>
      <c r="C700" s="36">
        <v>69287</v>
      </c>
      <c r="D700" s="43">
        <v>143.43</v>
      </c>
      <c r="E700" s="43"/>
    </row>
    <row r="701" spans="1:9" s="21" customFormat="1" x14ac:dyDescent="0.25">
      <c r="A701" s="35">
        <f>A700+1</f>
        <v>40837</v>
      </c>
      <c r="B701" s="43">
        <v>374</v>
      </c>
      <c r="C701" s="36">
        <v>185980</v>
      </c>
      <c r="D701" s="43">
        <v>143.79</v>
      </c>
      <c r="E701" s="43"/>
      <c r="F701" s="10"/>
      <c r="G701" s="10"/>
      <c r="H701" s="10"/>
      <c r="I701" s="10"/>
    </row>
    <row r="702" spans="1:9" s="21" customFormat="1" x14ac:dyDescent="0.25">
      <c r="A702" s="35">
        <f>A701+3</f>
        <v>40840</v>
      </c>
      <c r="B702" s="43">
        <v>370</v>
      </c>
      <c r="C702" s="36">
        <v>233264</v>
      </c>
      <c r="D702" s="43">
        <v>143.80000000000001</v>
      </c>
      <c r="E702" s="43"/>
      <c r="F702" s="10"/>
      <c r="G702" s="10"/>
      <c r="H702" s="10"/>
      <c r="I702" s="10"/>
    </row>
    <row r="703" spans="1:9" s="21" customFormat="1" x14ac:dyDescent="0.25">
      <c r="A703" s="35">
        <f>A702+1</f>
        <v>40841</v>
      </c>
      <c r="B703" s="43">
        <v>369.99</v>
      </c>
      <c r="C703" s="36">
        <v>12346</v>
      </c>
      <c r="D703" s="43">
        <v>143.6</v>
      </c>
      <c r="E703" s="43"/>
      <c r="F703" s="10"/>
      <c r="G703" s="10"/>
      <c r="H703" s="10"/>
      <c r="I703" s="10"/>
    </row>
    <row r="704" spans="1:9" s="21" customFormat="1" x14ac:dyDescent="0.25">
      <c r="A704" s="35">
        <f>A703+1</f>
        <v>40842</v>
      </c>
      <c r="B704" s="43">
        <v>369.98</v>
      </c>
      <c r="C704" s="36">
        <v>1223</v>
      </c>
      <c r="D704" s="43">
        <v>143.72999999999999</v>
      </c>
      <c r="E704" s="43"/>
      <c r="F704" s="10"/>
      <c r="G704" s="10"/>
      <c r="H704" s="10"/>
      <c r="I704" s="10"/>
    </row>
    <row r="705" spans="1:9" s="21" customFormat="1" x14ac:dyDescent="0.25">
      <c r="A705" s="35">
        <f>A704+1</f>
        <v>40843</v>
      </c>
      <c r="B705" s="43">
        <v>368</v>
      </c>
      <c r="C705" s="36">
        <v>3687</v>
      </c>
      <c r="D705" s="43">
        <v>142.88999999999999</v>
      </c>
      <c r="E705" s="43"/>
      <c r="F705" s="10"/>
      <c r="G705" s="10"/>
      <c r="H705" s="10"/>
      <c r="I705" s="10"/>
    </row>
    <row r="706" spans="1:9" s="21" customFormat="1" x14ac:dyDescent="0.25">
      <c r="A706" s="35">
        <f>A705+1</f>
        <v>40844</v>
      </c>
      <c r="B706" s="43">
        <v>370</v>
      </c>
      <c r="C706" s="36">
        <v>28077</v>
      </c>
      <c r="D706" s="43">
        <v>143.9</v>
      </c>
      <c r="E706" s="43"/>
      <c r="F706" s="10"/>
      <c r="G706" s="10"/>
      <c r="H706" s="10"/>
      <c r="I706" s="10"/>
    </row>
    <row r="707" spans="1:9" s="21" customFormat="1" x14ac:dyDescent="0.25">
      <c r="A707" s="35">
        <f>A706+3</f>
        <v>40847</v>
      </c>
      <c r="B707" s="43">
        <v>370</v>
      </c>
      <c r="C707" s="36">
        <v>0</v>
      </c>
      <c r="D707" s="43">
        <v>143.9</v>
      </c>
      <c r="E707" s="43"/>
      <c r="F707" s="10"/>
      <c r="G707" s="10"/>
      <c r="H707" s="10"/>
      <c r="I707" s="10"/>
    </row>
    <row r="708" spans="1:9" s="21" customFormat="1" x14ac:dyDescent="0.25">
      <c r="A708" s="35">
        <f>A707+1</f>
        <v>40848</v>
      </c>
      <c r="B708" s="43">
        <v>370</v>
      </c>
      <c r="C708" s="36">
        <v>31571</v>
      </c>
      <c r="D708" s="43">
        <v>143.56</v>
      </c>
      <c r="E708" s="43"/>
      <c r="F708" s="10"/>
      <c r="G708" s="10"/>
      <c r="H708" s="10"/>
      <c r="I708" s="10"/>
    </row>
    <row r="709" spans="1:9" s="21" customFormat="1" x14ac:dyDescent="0.25">
      <c r="A709" s="35">
        <f>A708+1</f>
        <v>40849</v>
      </c>
      <c r="B709" s="43">
        <v>370</v>
      </c>
      <c r="C709" s="36">
        <v>509</v>
      </c>
      <c r="D709" s="43">
        <v>144.13999999999999</v>
      </c>
      <c r="E709" s="43"/>
      <c r="F709" s="10"/>
      <c r="G709" s="10"/>
      <c r="H709" s="10"/>
      <c r="I709" s="10"/>
    </row>
    <row r="710" spans="1:9" s="21" customFormat="1" x14ac:dyDescent="0.25">
      <c r="A710" s="35">
        <f>A709+1</f>
        <v>40850</v>
      </c>
      <c r="B710" s="43">
        <v>365</v>
      </c>
      <c r="C710" s="36">
        <v>24777</v>
      </c>
      <c r="D710" s="43">
        <v>143.93</v>
      </c>
      <c r="E710" s="43"/>
      <c r="F710" s="10"/>
      <c r="G710" s="10"/>
      <c r="H710" s="10"/>
      <c r="I710" s="10"/>
    </row>
    <row r="711" spans="1:9" s="21" customFormat="1" x14ac:dyDescent="0.25">
      <c r="A711" s="35">
        <f>A710+1</f>
        <v>40851</v>
      </c>
      <c r="B711" s="43">
        <v>370</v>
      </c>
      <c r="C711" s="36">
        <v>27937</v>
      </c>
      <c r="D711" s="43">
        <v>144.74</v>
      </c>
      <c r="E711" s="43"/>
      <c r="F711" s="10"/>
      <c r="G711" s="10"/>
      <c r="H711" s="10"/>
      <c r="I711" s="10"/>
    </row>
    <row r="712" spans="1:9" s="21" customFormat="1" x14ac:dyDescent="0.25">
      <c r="A712" s="35">
        <f>A711+3</f>
        <v>40854</v>
      </c>
      <c r="B712" s="43">
        <v>365</v>
      </c>
      <c r="C712" s="36">
        <v>15606</v>
      </c>
      <c r="D712" s="43">
        <v>145</v>
      </c>
      <c r="E712" s="43"/>
      <c r="F712" s="10"/>
      <c r="G712" s="10"/>
      <c r="H712" s="10"/>
      <c r="I712" s="10"/>
    </row>
    <row r="713" spans="1:9" s="21" customFormat="1" x14ac:dyDescent="0.25">
      <c r="A713" s="35">
        <f>A712+1</f>
        <v>40855</v>
      </c>
      <c r="B713" s="43">
        <v>369</v>
      </c>
      <c r="C713" s="36">
        <v>53249</v>
      </c>
      <c r="D713" s="43">
        <v>145.06</v>
      </c>
      <c r="E713" s="43"/>
      <c r="F713" s="10"/>
      <c r="G713" s="10"/>
      <c r="H713" s="10"/>
      <c r="I713" s="10"/>
    </row>
    <row r="714" spans="1:9" s="21" customFormat="1" x14ac:dyDescent="0.25">
      <c r="A714" s="35">
        <f>A713+1</f>
        <v>40856</v>
      </c>
      <c r="B714" s="43">
        <v>370</v>
      </c>
      <c r="C714" s="36">
        <v>24604</v>
      </c>
      <c r="D714" s="43">
        <v>142.94</v>
      </c>
      <c r="E714" s="43"/>
      <c r="F714" s="10"/>
      <c r="G714" s="10"/>
      <c r="H714" s="10"/>
      <c r="I714" s="10"/>
    </row>
    <row r="715" spans="1:9" s="21" customFormat="1" x14ac:dyDescent="0.25">
      <c r="A715" s="35">
        <f>A714+1</f>
        <v>40857</v>
      </c>
      <c r="B715" s="43">
        <v>370</v>
      </c>
      <c r="C715" s="36">
        <v>21687</v>
      </c>
      <c r="D715" s="43">
        <v>144.44999999999999</v>
      </c>
      <c r="E715" s="43"/>
      <c r="F715" s="10"/>
      <c r="G715" s="10"/>
      <c r="H715" s="10"/>
      <c r="I715" s="10"/>
    </row>
    <row r="716" spans="1:9" s="21" customFormat="1" x14ac:dyDescent="0.25">
      <c r="A716" s="35">
        <f>A715+1</f>
        <v>40858</v>
      </c>
      <c r="B716" s="43">
        <v>370</v>
      </c>
      <c r="C716" s="36">
        <v>15752</v>
      </c>
      <c r="D716" s="43">
        <v>145.05000000000001</v>
      </c>
      <c r="E716" s="43"/>
      <c r="F716" s="10"/>
      <c r="G716" s="10"/>
      <c r="H716" s="10"/>
      <c r="I716" s="10"/>
    </row>
    <row r="717" spans="1:9" s="21" customFormat="1" x14ac:dyDescent="0.25">
      <c r="A717" s="35">
        <f>A716+3</f>
        <v>40861</v>
      </c>
      <c r="B717" s="43">
        <v>365</v>
      </c>
      <c r="C717" s="36">
        <v>51118</v>
      </c>
      <c r="D717" s="43">
        <v>145.27000000000001</v>
      </c>
      <c r="E717" s="43"/>
      <c r="F717" s="10"/>
      <c r="G717" s="10"/>
      <c r="H717" s="10"/>
      <c r="I717" s="10"/>
    </row>
    <row r="718" spans="1:9" s="21" customFormat="1" x14ac:dyDescent="0.25">
      <c r="A718" s="35">
        <f>A717+1</f>
        <v>40862</v>
      </c>
      <c r="B718" s="43">
        <v>370</v>
      </c>
      <c r="C718" s="36">
        <v>27887</v>
      </c>
      <c r="D718" s="43">
        <v>145.22</v>
      </c>
      <c r="E718" s="43"/>
      <c r="F718" s="10"/>
      <c r="G718" s="10"/>
      <c r="H718" s="10"/>
      <c r="I718" s="10"/>
    </row>
    <row r="719" spans="1:9" s="21" customFormat="1" x14ac:dyDescent="0.25">
      <c r="A719" s="35">
        <f>A718+1</f>
        <v>40863</v>
      </c>
      <c r="B719" s="43">
        <v>370</v>
      </c>
      <c r="C719" s="36">
        <v>120376</v>
      </c>
      <c r="D719" s="43">
        <v>143.12</v>
      </c>
      <c r="E719" s="43"/>
      <c r="F719" s="10"/>
      <c r="G719" s="10"/>
      <c r="H719" s="10"/>
      <c r="I719" s="10"/>
    </row>
    <row r="720" spans="1:9" s="21" customFormat="1" x14ac:dyDescent="0.25">
      <c r="A720" s="35">
        <f>A719+1</f>
        <v>40864</v>
      </c>
      <c r="B720" s="43">
        <v>370</v>
      </c>
      <c r="C720" s="36">
        <v>52767</v>
      </c>
      <c r="D720" s="43">
        <v>143.47999999999999</v>
      </c>
      <c r="E720" s="43"/>
      <c r="F720" s="10"/>
      <c r="G720" s="10"/>
      <c r="H720" s="10"/>
      <c r="I720" s="10"/>
    </row>
    <row r="721" spans="1:9" s="21" customFormat="1" x14ac:dyDescent="0.25">
      <c r="A721" s="35">
        <f>A720+1</f>
        <v>40865</v>
      </c>
      <c r="B721" s="43">
        <v>375</v>
      </c>
      <c r="C721" s="36">
        <v>45794</v>
      </c>
      <c r="D721" s="43">
        <v>143.66</v>
      </c>
      <c r="E721" s="43"/>
      <c r="F721" s="10"/>
      <c r="G721" s="10"/>
      <c r="H721" s="10"/>
      <c r="I721" s="10"/>
    </row>
    <row r="722" spans="1:9" s="21" customFormat="1" x14ac:dyDescent="0.25">
      <c r="A722" s="35">
        <f>A721+3</f>
        <v>40868</v>
      </c>
      <c r="B722" s="43">
        <v>375</v>
      </c>
      <c r="C722" s="36">
        <v>35624</v>
      </c>
      <c r="D722" s="43">
        <v>143.53</v>
      </c>
      <c r="E722" s="43"/>
      <c r="F722" s="10"/>
      <c r="G722" s="10"/>
      <c r="H722" s="10"/>
      <c r="I722" s="10"/>
    </row>
    <row r="723" spans="1:9" s="21" customFormat="1" x14ac:dyDescent="0.25">
      <c r="A723" s="35">
        <f>A722+1</f>
        <v>40869</v>
      </c>
      <c r="B723" s="43">
        <v>375</v>
      </c>
      <c r="C723" s="36">
        <v>33577</v>
      </c>
      <c r="D723" s="43">
        <v>142.68</v>
      </c>
      <c r="E723" s="43"/>
      <c r="F723" s="10"/>
      <c r="G723" s="10"/>
      <c r="H723" s="10"/>
      <c r="I723" s="10"/>
    </row>
    <row r="724" spans="1:9" s="21" customFormat="1" x14ac:dyDescent="0.25">
      <c r="A724" s="35">
        <f>A723+1</f>
        <v>40870</v>
      </c>
      <c r="B724" s="43">
        <v>385</v>
      </c>
      <c r="C724" s="36">
        <v>48385</v>
      </c>
      <c r="D724" s="43">
        <v>143.58000000000001</v>
      </c>
      <c r="E724" s="43"/>
      <c r="F724" s="10"/>
      <c r="G724" s="10"/>
      <c r="H724" s="10"/>
      <c r="I724" s="10"/>
    </row>
    <row r="725" spans="1:9" s="21" customFormat="1" x14ac:dyDescent="0.25">
      <c r="A725" s="35">
        <f>A724+1</f>
        <v>40871</v>
      </c>
      <c r="B725" s="43">
        <v>390</v>
      </c>
      <c r="C725" s="36">
        <v>347840</v>
      </c>
      <c r="D725" s="43">
        <v>143.94</v>
      </c>
      <c r="E725" s="43"/>
      <c r="F725" s="10"/>
      <c r="G725" s="10"/>
      <c r="H725" s="10"/>
      <c r="I725" s="10"/>
    </row>
    <row r="726" spans="1:9" s="21" customFormat="1" x14ac:dyDescent="0.25">
      <c r="A726" s="35">
        <f>A725+1</f>
        <v>40872</v>
      </c>
      <c r="B726" s="43">
        <v>400</v>
      </c>
      <c r="C726" s="36">
        <v>26434</v>
      </c>
      <c r="D726" s="43">
        <v>143.99</v>
      </c>
      <c r="E726" s="43"/>
      <c r="F726" s="10"/>
      <c r="G726" s="10"/>
      <c r="H726" s="10"/>
      <c r="I726" s="10"/>
    </row>
    <row r="727" spans="1:9" s="21" customFormat="1" x14ac:dyDescent="0.25">
      <c r="A727" s="35">
        <f>A726+3</f>
        <v>40875</v>
      </c>
      <c r="B727" s="43">
        <v>400</v>
      </c>
      <c r="C727" s="36">
        <v>28146</v>
      </c>
      <c r="D727" s="43">
        <v>143.75</v>
      </c>
      <c r="E727" s="43"/>
      <c r="F727" s="10"/>
      <c r="G727" s="10"/>
      <c r="H727" s="10"/>
      <c r="I727" s="10"/>
    </row>
    <row r="728" spans="1:9" s="21" customFormat="1" x14ac:dyDescent="0.25">
      <c r="A728" s="35">
        <f>A727+1</f>
        <v>40876</v>
      </c>
      <c r="B728" s="43">
        <v>400</v>
      </c>
      <c r="C728" s="36">
        <v>213131</v>
      </c>
      <c r="D728" s="43">
        <v>144.25</v>
      </c>
      <c r="E728" s="43"/>
      <c r="F728" s="10"/>
      <c r="G728" s="10"/>
      <c r="H728" s="10"/>
      <c r="I728" s="10"/>
    </row>
    <row r="729" spans="1:9" s="21" customFormat="1" x14ac:dyDescent="0.25">
      <c r="A729" s="35">
        <f>A728+1</f>
        <v>40877</v>
      </c>
      <c r="B729" s="43">
        <v>380</v>
      </c>
      <c r="C729" s="36">
        <v>1606144</v>
      </c>
      <c r="D729" s="43">
        <v>144.97999999999999</v>
      </c>
      <c r="E729" s="43"/>
      <c r="F729" s="10"/>
      <c r="G729" s="10"/>
      <c r="H729" s="10"/>
      <c r="I729" s="10"/>
    </row>
    <row r="730" spans="1:9" s="21" customFormat="1" x14ac:dyDescent="0.25">
      <c r="A730" s="35">
        <f>A729+1</f>
        <v>40878</v>
      </c>
      <c r="B730" s="43">
        <v>420</v>
      </c>
      <c r="C730" s="36">
        <v>141581</v>
      </c>
      <c r="D730" s="43">
        <v>145.69</v>
      </c>
      <c r="E730" s="43"/>
      <c r="F730" s="10"/>
      <c r="G730" s="10"/>
      <c r="H730" s="10"/>
      <c r="I730" s="10"/>
    </row>
    <row r="731" spans="1:9" s="21" customFormat="1" x14ac:dyDescent="0.25">
      <c r="A731" s="35">
        <f>A730+1</f>
        <v>40879</v>
      </c>
      <c r="B731" s="43">
        <v>420</v>
      </c>
      <c r="C731" s="36">
        <v>69176</v>
      </c>
      <c r="D731" s="43">
        <v>145.16</v>
      </c>
      <c r="E731" s="43"/>
      <c r="F731" s="10"/>
      <c r="G731" s="10"/>
      <c r="H731" s="10"/>
      <c r="I731" s="10"/>
    </row>
    <row r="732" spans="1:9" s="21" customFormat="1" x14ac:dyDescent="0.25">
      <c r="A732" s="35">
        <f>A731+3</f>
        <v>40882</v>
      </c>
      <c r="B732" s="43">
        <v>420</v>
      </c>
      <c r="C732" s="36">
        <v>73251</v>
      </c>
      <c r="D732" s="43">
        <v>144.69</v>
      </c>
      <c r="E732" s="43"/>
      <c r="F732" s="10"/>
      <c r="G732" s="10"/>
      <c r="H732" s="10"/>
      <c r="I732" s="10"/>
    </row>
    <row r="733" spans="1:9" s="21" customFormat="1" x14ac:dyDescent="0.25">
      <c r="A733" s="35">
        <f>A732+1</f>
        <v>40883</v>
      </c>
      <c r="B733" s="43">
        <v>400</v>
      </c>
      <c r="C733" s="36">
        <v>1576490</v>
      </c>
      <c r="D733" s="43">
        <v>142.85</v>
      </c>
      <c r="E733" s="43"/>
      <c r="F733" s="10"/>
      <c r="G733" s="10"/>
      <c r="H733" s="10"/>
      <c r="I733" s="10"/>
    </row>
    <row r="734" spans="1:9" s="21" customFormat="1" x14ac:dyDescent="0.25">
      <c r="A734" s="35">
        <f>A733+1</f>
        <v>40884</v>
      </c>
      <c r="B734" s="43">
        <v>400</v>
      </c>
      <c r="C734" s="36">
        <v>102157</v>
      </c>
      <c r="D734" s="43">
        <v>142.85</v>
      </c>
      <c r="E734" s="43"/>
      <c r="F734" s="10"/>
      <c r="G734" s="10"/>
      <c r="H734" s="10"/>
      <c r="I734" s="10"/>
    </row>
    <row r="735" spans="1:9" s="21" customFormat="1" x14ac:dyDescent="0.25">
      <c r="A735" s="35">
        <f>A734+1</f>
        <v>40885</v>
      </c>
      <c r="B735" s="43">
        <v>400</v>
      </c>
      <c r="C735" s="36">
        <v>67999</v>
      </c>
      <c r="D735" s="43">
        <v>142.56</v>
      </c>
      <c r="E735" s="43"/>
      <c r="F735" s="10"/>
      <c r="G735" s="10"/>
      <c r="H735" s="10"/>
      <c r="I735" s="10"/>
    </row>
    <row r="736" spans="1:9" s="21" customFormat="1" x14ac:dyDescent="0.25">
      <c r="A736" s="35">
        <f>A735+1</f>
        <v>40886</v>
      </c>
      <c r="B736" s="43">
        <v>400</v>
      </c>
      <c r="C736" s="36">
        <v>66616</v>
      </c>
      <c r="D736" s="43">
        <v>142.41</v>
      </c>
      <c r="E736" s="43"/>
      <c r="F736" s="10"/>
      <c r="G736" s="10"/>
      <c r="H736" s="10"/>
      <c r="I736" s="10"/>
    </row>
    <row r="737" spans="1:9" s="21" customFormat="1" x14ac:dyDescent="0.25">
      <c r="A737" s="35">
        <f>A736+3</f>
        <v>40889</v>
      </c>
      <c r="B737" s="43">
        <v>400</v>
      </c>
      <c r="C737" s="36">
        <v>47716</v>
      </c>
      <c r="D737" s="43">
        <v>141.5</v>
      </c>
      <c r="E737" s="43"/>
      <c r="F737" s="10"/>
      <c r="G737" s="10"/>
      <c r="H737" s="10"/>
      <c r="I737" s="10"/>
    </row>
    <row r="738" spans="1:9" s="21" customFormat="1" x14ac:dyDescent="0.25">
      <c r="A738" s="35">
        <f>A737+1</f>
        <v>40890</v>
      </c>
      <c r="B738" s="43">
        <v>400</v>
      </c>
      <c r="C738" s="36">
        <v>273331</v>
      </c>
      <c r="D738" s="43">
        <v>140.22</v>
      </c>
      <c r="E738" s="43"/>
      <c r="F738" s="10"/>
      <c r="G738" s="10"/>
      <c r="H738" s="10"/>
      <c r="I738" s="10"/>
    </row>
    <row r="739" spans="1:9" s="21" customFormat="1" x14ac:dyDescent="0.25">
      <c r="A739" s="35">
        <f>A738+1</f>
        <v>40891</v>
      </c>
      <c r="B739" s="43">
        <v>400</v>
      </c>
      <c r="C739" s="36">
        <v>77584</v>
      </c>
      <c r="D739" s="43">
        <v>139.66999999999999</v>
      </c>
      <c r="E739" s="43"/>
      <c r="F739" s="10"/>
      <c r="G739" s="10"/>
      <c r="H739" s="10"/>
      <c r="I739" s="10"/>
    </row>
    <row r="740" spans="1:9" s="21" customFormat="1" x14ac:dyDescent="0.25">
      <c r="A740" s="35">
        <f>A739+1</f>
        <v>40892</v>
      </c>
      <c r="B740" s="43">
        <v>400</v>
      </c>
      <c r="C740" s="36">
        <v>1390461</v>
      </c>
      <c r="D740" s="43">
        <v>138.19999999999999</v>
      </c>
      <c r="E740" s="43"/>
      <c r="F740" s="10"/>
      <c r="G740" s="10"/>
      <c r="H740" s="10"/>
      <c r="I740" s="10"/>
    </row>
    <row r="741" spans="1:9" s="21" customFormat="1" x14ac:dyDescent="0.25">
      <c r="A741" s="35">
        <f>A740+1</f>
        <v>40893</v>
      </c>
      <c r="B741" s="43">
        <v>400</v>
      </c>
      <c r="C741" s="36">
        <v>124580</v>
      </c>
      <c r="D741" s="43">
        <v>138.30000000000001</v>
      </c>
      <c r="E741" s="43"/>
      <c r="F741" s="10"/>
      <c r="G741" s="10"/>
      <c r="H741" s="10"/>
      <c r="I741" s="10"/>
    </row>
    <row r="742" spans="1:9" s="21" customFormat="1" x14ac:dyDescent="0.25">
      <c r="A742" s="35">
        <f>A741+3</f>
        <v>40896</v>
      </c>
      <c r="B742" s="43">
        <v>400</v>
      </c>
      <c r="C742" s="36">
        <v>78165</v>
      </c>
      <c r="D742" s="43">
        <v>138.54</v>
      </c>
      <c r="E742" s="43"/>
      <c r="F742" s="10"/>
      <c r="G742" s="10"/>
      <c r="H742" s="10"/>
      <c r="I742" s="10"/>
    </row>
    <row r="743" spans="1:9" s="21" customFormat="1" x14ac:dyDescent="0.25">
      <c r="A743" s="35">
        <f>A742+1</f>
        <v>40897</v>
      </c>
      <c r="B743" s="43">
        <v>400</v>
      </c>
      <c r="C743" s="36">
        <v>24330</v>
      </c>
      <c r="D743" s="43">
        <v>137.91999999999999</v>
      </c>
      <c r="E743" s="43"/>
      <c r="F743" s="10"/>
      <c r="G743" s="10"/>
      <c r="H743" s="10"/>
      <c r="I743" s="10"/>
    </row>
    <row r="744" spans="1:9" s="21" customFormat="1" x14ac:dyDescent="0.25">
      <c r="A744" s="35">
        <f>A743+1</f>
        <v>40898</v>
      </c>
      <c r="B744" s="43">
        <v>400</v>
      </c>
      <c r="C744" s="36">
        <v>44974</v>
      </c>
      <c r="D744" s="43">
        <v>138.49</v>
      </c>
      <c r="E744" s="43"/>
      <c r="F744" s="10"/>
      <c r="G744" s="10"/>
      <c r="H744" s="10"/>
      <c r="I744" s="10"/>
    </row>
    <row r="745" spans="1:9" s="21" customFormat="1" x14ac:dyDescent="0.25">
      <c r="A745" s="35">
        <f>A744+1</f>
        <v>40899</v>
      </c>
      <c r="B745" s="43">
        <v>400</v>
      </c>
      <c r="C745" s="36">
        <v>0</v>
      </c>
      <c r="D745" s="43">
        <v>138.49</v>
      </c>
      <c r="E745" s="43"/>
      <c r="F745" s="10"/>
      <c r="G745" s="10"/>
      <c r="H745" s="10"/>
      <c r="I745" s="10"/>
    </row>
    <row r="746" spans="1:9" s="21" customFormat="1" x14ac:dyDescent="0.25">
      <c r="A746" s="35">
        <f>A745+1</f>
        <v>40900</v>
      </c>
      <c r="B746" s="43">
        <v>395</v>
      </c>
      <c r="C746" s="36">
        <v>13052</v>
      </c>
      <c r="D746" s="43">
        <v>138.66</v>
      </c>
      <c r="E746" s="43"/>
      <c r="F746" s="10"/>
      <c r="G746" s="10"/>
      <c r="H746" s="10"/>
      <c r="I746" s="10"/>
    </row>
    <row r="747" spans="1:9" s="21" customFormat="1" x14ac:dyDescent="0.25">
      <c r="A747" s="35">
        <f>A746+3</f>
        <v>40903</v>
      </c>
      <c r="B747" s="43">
        <v>395</v>
      </c>
      <c r="C747" s="36">
        <v>0</v>
      </c>
      <c r="D747" s="43">
        <v>138.66</v>
      </c>
      <c r="E747" s="43"/>
      <c r="F747" s="10"/>
      <c r="G747" s="10"/>
      <c r="H747" s="10"/>
      <c r="I747" s="10"/>
    </row>
    <row r="748" spans="1:9" s="21" customFormat="1" x14ac:dyDescent="0.25">
      <c r="A748" s="35">
        <f>A747+1</f>
        <v>40904</v>
      </c>
      <c r="B748" s="43">
        <v>395</v>
      </c>
      <c r="C748" s="36">
        <v>0</v>
      </c>
      <c r="D748" s="43">
        <v>138.66</v>
      </c>
      <c r="E748" s="43"/>
      <c r="F748" s="10"/>
      <c r="G748" s="10"/>
      <c r="H748" s="10"/>
      <c r="I748" s="10"/>
    </row>
    <row r="749" spans="1:9" s="21" customFormat="1" x14ac:dyDescent="0.25">
      <c r="A749" s="35">
        <f>A748+1</f>
        <v>40905</v>
      </c>
      <c r="B749" s="43">
        <v>394.99</v>
      </c>
      <c r="C749" s="36">
        <v>17669</v>
      </c>
      <c r="D749" s="43">
        <v>140.44</v>
      </c>
      <c r="E749" s="43"/>
      <c r="F749" s="10"/>
      <c r="G749" s="10"/>
      <c r="H749" s="10"/>
      <c r="I749" s="10"/>
    </row>
    <row r="750" spans="1:9" s="21" customFormat="1" x14ac:dyDescent="0.25">
      <c r="A750" s="35">
        <f>A749+1</f>
        <v>40906</v>
      </c>
      <c r="B750" s="43">
        <v>400</v>
      </c>
      <c r="C750" s="36">
        <v>65581</v>
      </c>
      <c r="D750" s="43">
        <v>142.9</v>
      </c>
      <c r="E750" s="43"/>
      <c r="F750" s="10"/>
      <c r="G750" s="10"/>
      <c r="H750" s="10"/>
      <c r="I750" s="10"/>
    </row>
    <row r="751" spans="1:9" s="21" customFormat="1" x14ac:dyDescent="0.25">
      <c r="A751" s="35">
        <f>A750+1</f>
        <v>40907</v>
      </c>
      <c r="B751" s="43">
        <v>400</v>
      </c>
      <c r="C751" s="36">
        <v>68721</v>
      </c>
      <c r="D751" s="43">
        <v>145.86000000000001</v>
      </c>
      <c r="E751" s="43"/>
      <c r="F751" s="10"/>
      <c r="G751" s="10"/>
      <c r="H751" s="10"/>
      <c r="I751" s="10"/>
    </row>
    <row r="752" spans="1:9" s="21" customFormat="1" x14ac:dyDescent="0.25">
      <c r="A752" s="35">
        <f>A751+3</f>
        <v>40910</v>
      </c>
      <c r="B752" s="43">
        <v>400</v>
      </c>
      <c r="C752" s="36">
        <v>0</v>
      </c>
      <c r="D752" s="43">
        <v>145.86000000000001</v>
      </c>
      <c r="E752" s="43"/>
      <c r="F752" s="10"/>
      <c r="G752" s="10"/>
      <c r="H752" s="10"/>
      <c r="I752" s="10"/>
    </row>
    <row r="753" spans="1:9" s="21" customFormat="1" x14ac:dyDescent="0.25">
      <c r="A753" s="35">
        <f>A752+1</f>
        <v>40911</v>
      </c>
      <c r="B753" s="43">
        <v>400</v>
      </c>
      <c r="C753" s="36">
        <v>19703</v>
      </c>
      <c r="D753" s="43">
        <v>144.72</v>
      </c>
      <c r="E753" s="43"/>
      <c r="F753" s="10"/>
      <c r="G753" s="10"/>
      <c r="H753" s="10"/>
      <c r="I753" s="10"/>
    </row>
    <row r="754" spans="1:9" s="21" customFormat="1" x14ac:dyDescent="0.25">
      <c r="A754" s="35">
        <f>A753+1</f>
        <v>40912</v>
      </c>
      <c r="B754" s="43">
        <v>400</v>
      </c>
      <c r="C754" s="36">
        <v>11907</v>
      </c>
      <c r="D754" s="43">
        <v>143.08000000000001</v>
      </c>
      <c r="E754" s="43"/>
      <c r="F754" s="10"/>
      <c r="G754" s="10"/>
      <c r="H754" s="10"/>
      <c r="I754" s="10"/>
    </row>
    <row r="755" spans="1:9" s="21" customFormat="1" x14ac:dyDescent="0.25">
      <c r="A755" s="35">
        <f>A754+1</f>
        <v>40913</v>
      </c>
      <c r="B755" s="43">
        <v>400</v>
      </c>
      <c r="C755" s="36">
        <v>22843</v>
      </c>
      <c r="D755" s="43">
        <v>140.04</v>
      </c>
      <c r="E755" s="43"/>
      <c r="F755" s="10"/>
      <c r="G755" s="10"/>
      <c r="H755" s="10"/>
      <c r="I755" s="10"/>
    </row>
    <row r="756" spans="1:9" s="21" customFormat="1" x14ac:dyDescent="0.25">
      <c r="A756" s="35">
        <f>A755+1</f>
        <v>40914</v>
      </c>
      <c r="B756" s="43">
        <v>400</v>
      </c>
      <c r="C756" s="36">
        <v>0</v>
      </c>
      <c r="D756" s="43">
        <v>139.9</v>
      </c>
      <c r="E756" s="43"/>
      <c r="F756" s="10"/>
      <c r="G756" s="10"/>
      <c r="H756" s="10"/>
      <c r="I756" s="10"/>
    </row>
    <row r="757" spans="1:9" s="21" customFormat="1" x14ac:dyDescent="0.25">
      <c r="A757" s="35">
        <f>A756+3</f>
        <v>40917</v>
      </c>
      <c r="B757" s="43">
        <v>395</v>
      </c>
      <c r="C757" s="36">
        <v>10547</v>
      </c>
      <c r="D757" s="43">
        <v>139.9</v>
      </c>
      <c r="E757" s="43"/>
      <c r="F757" s="10"/>
      <c r="G757" s="10"/>
      <c r="H757" s="10"/>
      <c r="I757" s="10"/>
    </row>
    <row r="758" spans="1:9" s="21" customFormat="1" x14ac:dyDescent="0.25">
      <c r="A758" s="35">
        <f>A757+1</f>
        <v>40918</v>
      </c>
      <c r="B758" s="43">
        <v>395</v>
      </c>
      <c r="C758" s="36">
        <v>4124</v>
      </c>
      <c r="D758" s="43">
        <v>139.76</v>
      </c>
      <c r="E758" s="43"/>
      <c r="F758" s="10"/>
      <c r="G758" s="10"/>
      <c r="H758" s="10"/>
      <c r="I758" s="10"/>
    </row>
    <row r="759" spans="1:9" s="21" customFormat="1" x14ac:dyDescent="0.25">
      <c r="A759" s="35">
        <f>A758+1</f>
        <v>40919</v>
      </c>
      <c r="B759" s="43">
        <v>395</v>
      </c>
      <c r="C759" s="36">
        <v>0</v>
      </c>
      <c r="D759" s="43">
        <v>140.18</v>
      </c>
      <c r="E759" s="43"/>
      <c r="F759" s="10"/>
      <c r="G759" s="10"/>
      <c r="H759" s="10"/>
      <c r="I759" s="10"/>
    </row>
    <row r="760" spans="1:9" s="21" customFormat="1" x14ac:dyDescent="0.25">
      <c r="A760" s="35">
        <f>A759+1</f>
        <v>40920</v>
      </c>
      <c r="B760" s="43">
        <v>385</v>
      </c>
      <c r="C760" s="36">
        <v>37591</v>
      </c>
      <c r="D760" s="43">
        <v>140.21</v>
      </c>
      <c r="E760" s="43"/>
      <c r="F760" s="10"/>
      <c r="G760" s="10"/>
      <c r="H760" s="10"/>
      <c r="I760" s="10"/>
    </row>
    <row r="761" spans="1:9" s="21" customFormat="1" x14ac:dyDescent="0.25">
      <c r="A761" s="35">
        <f>A760+1</f>
        <v>40921</v>
      </c>
      <c r="B761" s="43">
        <v>384</v>
      </c>
      <c r="C761" s="36">
        <v>5278</v>
      </c>
      <c r="D761" s="43">
        <v>140.43</v>
      </c>
      <c r="E761" s="43"/>
      <c r="F761" s="10"/>
      <c r="G761" s="10"/>
      <c r="H761" s="10"/>
      <c r="I761" s="10"/>
    </row>
    <row r="762" spans="1:9" s="21" customFormat="1" x14ac:dyDescent="0.25">
      <c r="A762" s="35">
        <f>A761+3</f>
        <v>40924</v>
      </c>
      <c r="B762" s="43">
        <v>379.99</v>
      </c>
      <c r="C762" s="36">
        <v>1449</v>
      </c>
      <c r="D762" s="43">
        <v>142.1</v>
      </c>
      <c r="E762" s="43"/>
      <c r="F762" s="10"/>
      <c r="G762" s="10"/>
      <c r="H762" s="10"/>
      <c r="I762" s="10"/>
    </row>
    <row r="763" spans="1:9" s="21" customFormat="1" x14ac:dyDescent="0.25">
      <c r="A763" s="35">
        <f>A762+1</f>
        <v>40925</v>
      </c>
      <c r="B763" s="43">
        <v>379.99</v>
      </c>
      <c r="C763" s="36">
        <v>33567</v>
      </c>
      <c r="D763" s="43">
        <v>144.08000000000001</v>
      </c>
      <c r="E763" s="43"/>
      <c r="F763" s="10"/>
      <c r="G763" s="10"/>
      <c r="H763" s="10"/>
      <c r="I763" s="10"/>
    </row>
    <row r="764" spans="1:9" s="21" customFormat="1" x14ac:dyDescent="0.25">
      <c r="A764" s="35">
        <f>A763+1</f>
        <v>40926</v>
      </c>
      <c r="B764" s="43">
        <v>370</v>
      </c>
      <c r="C764" s="36">
        <v>3221</v>
      </c>
      <c r="D764" s="43">
        <v>144.34</v>
      </c>
      <c r="E764" s="43"/>
      <c r="F764" s="10"/>
      <c r="G764" s="10"/>
      <c r="H764" s="10"/>
      <c r="I764" s="10"/>
    </row>
    <row r="765" spans="1:9" s="21" customFormat="1" x14ac:dyDescent="0.25">
      <c r="A765" s="35">
        <f>A764+1</f>
        <v>40927</v>
      </c>
      <c r="B765" s="43">
        <v>365</v>
      </c>
      <c r="C765" s="36">
        <v>18388</v>
      </c>
      <c r="D765" s="43">
        <v>143.27000000000001</v>
      </c>
      <c r="E765" s="43"/>
      <c r="F765" s="10"/>
      <c r="G765" s="10"/>
      <c r="H765" s="10"/>
      <c r="I765" s="10"/>
    </row>
    <row r="766" spans="1:9" s="21" customFormat="1" x14ac:dyDescent="0.25">
      <c r="A766" s="35">
        <f>A765+1</f>
        <v>40928</v>
      </c>
      <c r="B766" s="43">
        <v>360</v>
      </c>
      <c r="C766" s="36">
        <v>59765</v>
      </c>
      <c r="D766" s="43">
        <v>141.36000000000001</v>
      </c>
      <c r="E766" s="43"/>
      <c r="F766" s="10"/>
      <c r="G766" s="10"/>
      <c r="H766" s="10"/>
      <c r="I766" s="10"/>
    </row>
    <row r="767" spans="1:9" s="21" customFormat="1" x14ac:dyDescent="0.25">
      <c r="A767" s="35">
        <f>A766+3</f>
        <v>40931</v>
      </c>
      <c r="B767" s="43">
        <v>370</v>
      </c>
      <c r="C767" s="36">
        <v>164646</v>
      </c>
      <c r="D767" s="43">
        <v>141.24</v>
      </c>
      <c r="E767" s="43"/>
      <c r="F767" s="10"/>
      <c r="G767" s="10"/>
      <c r="H767" s="10"/>
      <c r="I767" s="10"/>
    </row>
    <row r="768" spans="1:9" s="21" customFormat="1" x14ac:dyDescent="0.25">
      <c r="A768" s="35">
        <f>A767+1</f>
        <v>40932</v>
      </c>
      <c r="B768" s="43">
        <v>370</v>
      </c>
      <c r="C768" s="36">
        <v>31841</v>
      </c>
      <c r="D768" s="43">
        <v>140.47999999999999</v>
      </c>
      <c r="E768" s="43"/>
      <c r="F768" s="10"/>
      <c r="G768" s="10"/>
      <c r="H768" s="10"/>
      <c r="I768" s="10"/>
    </row>
    <row r="769" spans="1:9" s="21" customFormat="1" x14ac:dyDescent="0.25">
      <c r="A769" s="35">
        <f>A768+1</f>
        <v>40933</v>
      </c>
      <c r="B769" s="43">
        <v>370</v>
      </c>
      <c r="C769" s="36">
        <v>134400</v>
      </c>
      <c r="D769" s="43">
        <v>138.96</v>
      </c>
      <c r="E769" s="43"/>
      <c r="F769" s="10"/>
      <c r="G769" s="10"/>
      <c r="H769" s="10"/>
      <c r="I769" s="10"/>
    </row>
    <row r="770" spans="1:9" s="21" customFormat="1" x14ac:dyDescent="0.25">
      <c r="A770" s="35">
        <f>A769+1</f>
        <v>40934</v>
      </c>
      <c r="B770" s="43">
        <v>370</v>
      </c>
      <c r="C770" s="36">
        <v>40966</v>
      </c>
      <c r="D770" s="43">
        <v>137.79</v>
      </c>
      <c r="E770" s="43"/>
      <c r="F770" s="10"/>
      <c r="G770" s="10"/>
      <c r="H770" s="10"/>
      <c r="I770" s="10"/>
    </row>
    <row r="771" spans="1:9" s="21" customFormat="1" x14ac:dyDescent="0.25">
      <c r="A771" s="35">
        <f>A770+1</f>
        <v>40935</v>
      </c>
      <c r="B771" s="43">
        <v>370</v>
      </c>
      <c r="C771" s="36">
        <v>229108</v>
      </c>
      <c r="D771" s="43">
        <v>137.22</v>
      </c>
      <c r="E771" s="43"/>
      <c r="F771" s="10"/>
      <c r="G771" s="10"/>
      <c r="H771" s="10"/>
      <c r="I771" s="10"/>
    </row>
    <row r="772" spans="1:9" s="21" customFormat="1" x14ac:dyDescent="0.25">
      <c r="A772" s="35">
        <f>A771+3</f>
        <v>40938</v>
      </c>
      <c r="B772" s="43">
        <v>370</v>
      </c>
      <c r="C772" s="36">
        <v>26540</v>
      </c>
      <c r="D772" s="43">
        <v>137.63999999999999</v>
      </c>
      <c r="E772" s="43"/>
      <c r="F772" s="10"/>
      <c r="G772" s="10"/>
      <c r="H772" s="10"/>
      <c r="I772" s="10"/>
    </row>
    <row r="773" spans="1:9" s="21" customFormat="1" x14ac:dyDescent="0.25">
      <c r="A773" s="35">
        <f>A772+1</f>
        <v>40939</v>
      </c>
      <c r="B773" s="43">
        <v>370</v>
      </c>
      <c r="C773" s="36">
        <v>14224</v>
      </c>
      <c r="D773" s="43">
        <v>138.52000000000001</v>
      </c>
      <c r="E773" s="43"/>
      <c r="F773" s="10"/>
      <c r="G773" s="10"/>
      <c r="H773" s="10"/>
      <c r="I773" s="10"/>
    </row>
    <row r="774" spans="1:9" s="21" customFormat="1" x14ac:dyDescent="0.25">
      <c r="A774" s="35">
        <f>A773+1</f>
        <v>40940</v>
      </c>
      <c r="B774" s="43">
        <v>370</v>
      </c>
      <c r="C774" s="36">
        <v>333362</v>
      </c>
      <c r="D774" s="43">
        <v>138.6</v>
      </c>
      <c r="E774" s="43"/>
      <c r="F774" s="10"/>
      <c r="G774" s="10"/>
      <c r="H774" s="10"/>
      <c r="I774" s="10"/>
    </row>
    <row r="775" spans="1:9" s="21" customFormat="1" x14ac:dyDescent="0.25">
      <c r="A775" s="35">
        <f>A774+1</f>
        <v>40941</v>
      </c>
      <c r="B775" s="43">
        <v>370</v>
      </c>
      <c r="C775" s="36">
        <v>152551</v>
      </c>
      <c r="D775" s="43">
        <v>139.53</v>
      </c>
      <c r="E775" s="43"/>
      <c r="F775" s="10"/>
      <c r="G775" s="10"/>
      <c r="H775" s="10"/>
      <c r="I775" s="10"/>
    </row>
    <row r="776" spans="1:9" s="21" customFormat="1" x14ac:dyDescent="0.25">
      <c r="A776" s="35">
        <f>A775+1</f>
        <v>40942</v>
      </c>
      <c r="B776" s="43">
        <v>370</v>
      </c>
      <c r="C776" s="36">
        <v>136766</v>
      </c>
      <c r="D776" s="43">
        <v>139.71</v>
      </c>
      <c r="E776" s="43"/>
      <c r="F776" s="10"/>
      <c r="G776" s="10"/>
      <c r="H776" s="10"/>
      <c r="I776" s="10"/>
    </row>
    <row r="777" spans="1:9" s="21" customFormat="1" x14ac:dyDescent="0.25">
      <c r="A777" s="35">
        <f>A776+3</f>
        <v>40945</v>
      </c>
      <c r="B777" s="43">
        <v>370</v>
      </c>
      <c r="C777" s="36">
        <v>288036</v>
      </c>
      <c r="D777" s="43">
        <v>140.24</v>
      </c>
      <c r="E777" s="43"/>
      <c r="F777" s="10"/>
      <c r="G777" s="10"/>
      <c r="H777" s="10"/>
      <c r="I777" s="10"/>
    </row>
    <row r="778" spans="1:9" s="21" customFormat="1" x14ac:dyDescent="0.25">
      <c r="A778" s="35">
        <f>A777+1</f>
        <v>40946</v>
      </c>
      <c r="B778" s="43">
        <v>364.99</v>
      </c>
      <c r="C778" s="36">
        <v>103465</v>
      </c>
      <c r="D778" s="43">
        <v>140.44</v>
      </c>
      <c r="E778" s="43"/>
      <c r="F778" s="10"/>
      <c r="G778" s="10"/>
      <c r="H778" s="10"/>
      <c r="I778" s="10"/>
    </row>
    <row r="779" spans="1:9" s="21" customFormat="1" x14ac:dyDescent="0.25">
      <c r="A779" s="35">
        <f>A778+1</f>
        <v>40947</v>
      </c>
      <c r="B779" s="43">
        <v>370</v>
      </c>
      <c r="C779" s="36">
        <v>411367</v>
      </c>
      <c r="D779" s="43">
        <v>141.91999999999999</v>
      </c>
      <c r="E779" s="43"/>
      <c r="F779" s="10"/>
      <c r="G779" s="10"/>
      <c r="H779" s="10"/>
      <c r="I779" s="10"/>
    </row>
    <row r="780" spans="1:9" s="21" customFormat="1" x14ac:dyDescent="0.25">
      <c r="A780" s="35">
        <f>A779+1</f>
        <v>40948</v>
      </c>
      <c r="B780" s="43">
        <v>370</v>
      </c>
      <c r="C780" s="36">
        <v>181836</v>
      </c>
      <c r="D780" s="43">
        <v>141.99</v>
      </c>
      <c r="E780" s="43"/>
      <c r="F780" s="10"/>
      <c r="G780" s="10"/>
      <c r="H780" s="10"/>
      <c r="I780" s="10"/>
    </row>
    <row r="781" spans="1:9" s="21" customFormat="1" x14ac:dyDescent="0.25">
      <c r="A781" s="35">
        <f>A780+1</f>
        <v>40949</v>
      </c>
      <c r="B781" s="43">
        <v>375</v>
      </c>
      <c r="C781" s="36">
        <v>66723</v>
      </c>
      <c r="D781" s="43">
        <v>143.16999999999999</v>
      </c>
      <c r="E781" s="43"/>
      <c r="F781" s="10"/>
      <c r="G781" s="10"/>
      <c r="H781" s="10"/>
      <c r="I781" s="10"/>
    </row>
    <row r="782" spans="1:9" s="21" customFormat="1" x14ac:dyDescent="0.25">
      <c r="A782" s="35">
        <f>A781+3</f>
        <v>40952</v>
      </c>
      <c r="B782" s="43">
        <v>375</v>
      </c>
      <c r="C782" s="36">
        <v>0</v>
      </c>
      <c r="D782" s="43">
        <v>143.46</v>
      </c>
      <c r="E782" s="43"/>
      <c r="F782" s="10"/>
      <c r="G782" s="10"/>
      <c r="H782" s="10"/>
      <c r="I782" s="10"/>
    </row>
    <row r="783" spans="1:9" s="21" customFormat="1" x14ac:dyDescent="0.25">
      <c r="A783" s="35">
        <f>A782+1</f>
        <v>40953</v>
      </c>
      <c r="B783" s="43">
        <v>380</v>
      </c>
      <c r="C783" s="36">
        <v>119822</v>
      </c>
      <c r="D783" s="43">
        <v>144.59</v>
      </c>
      <c r="E783" s="43"/>
      <c r="F783" s="10"/>
      <c r="G783" s="10"/>
      <c r="H783" s="10"/>
      <c r="I783" s="10"/>
    </row>
    <row r="784" spans="1:9" s="21" customFormat="1" x14ac:dyDescent="0.25">
      <c r="A784" s="35">
        <f>A783+1</f>
        <v>40954</v>
      </c>
      <c r="B784" s="43">
        <v>380</v>
      </c>
      <c r="C784" s="36">
        <v>73002</v>
      </c>
      <c r="D784" s="43">
        <v>145.27000000000001</v>
      </c>
      <c r="E784" s="43"/>
      <c r="F784" s="10"/>
      <c r="G784" s="10"/>
      <c r="H784" s="10"/>
      <c r="I784" s="10"/>
    </row>
    <row r="785" spans="1:9" s="21" customFormat="1" x14ac:dyDescent="0.25">
      <c r="A785" s="35">
        <f>A784+1</f>
        <v>40955</v>
      </c>
      <c r="B785" s="43">
        <v>379</v>
      </c>
      <c r="C785" s="36">
        <v>17208</v>
      </c>
      <c r="D785" s="43">
        <v>146.77000000000001</v>
      </c>
      <c r="E785" s="43"/>
      <c r="F785" s="10"/>
      <c r="G785" s="10"/>
      <c r="H785" s="10"/>
      <c r="I785" s="10"/>
    </row>
    <row r="786" spans="1:9" s="21" customFormat="1" x14ac:dyDescent="0.25">
      <c r="A786" s="35">
        <f>A785+1</f>
        <v>40956</v>
      </c>
      <c r="B786" s="43">
        <v>382</v>
      </c>
      <c r="C786" s="36">
        <v>6355</v>
      </c>
      <c r="D786" s="43">
        <v>147.25</v>
      </c>
      <c r="E786" s="43"/>
      <c r="F786" s="10"/>
      <c r="G786" s="10"/>
      <c r="H786" s="10"/>
      <c r="I786" s="10"/>
    </row>
    <row r="787" spans="1:9" s="21" customFormat="1" x14ac:dyDescent="0.25">
      <c r="A787" s="35">
        <f>A786+3</f>
        <v>40959</v>
      </c>
      <c r="B787" s="43">
        <v>386.02</v>
      </c>
      <c r="C787" s="36">
        <v>111713</v>
      </c>
      <c r="D787" s="43">
        <v>147.12</v>
      </c>
      <c r="E787" s="43"/>
      <c r="F787" s="10"/>
      <c r="G787" s="10"/>
      <c r="H787" s="10"/>
      <c r="I787" s="10"/>
    </row>
    <row r="788" spans="1:9" s="21" customFormat="1" x14ac:dyDescent="0.25">
      <c r="A788" s="35">
        <f>A787+1</f>
        <v>40960</v>
      </c>
      <c r="B788" s="43">
        <v>386</v>
      </c>
      <c r="C788" s="36">
        <v>118871</v>
      </c>
      <c r="D788" s="43">
        <v>147.6</v>
      </c>
      <c r="E788" s="43"/>
      <c r="F788" s="10"/>
      <c r="G788" s="10"/>
      <c r="H788" s="10"/>
      <c r="I788" s="10"/>
    </row>
    <row r="789" spans="1:9" s="21" customFormat="1" x14ac:dyDescent="0.25">
      <c r="A789" s="35">
        <f>A788+1</f>
        <v>40961</v>
      </c>
      <c r="B789" s="43">
        <v>388</v>
      </c>
      <c r="C789" s="36">
        <v>19000</v>
      </c>
      <c r="D789" s="43">
        <v>148.12</v>
      </c>
      <c r="E789" s="43"/>
      <c r="F789" s="10"/>
      <c r="G789" s="10"/>
      <c r="H789" s="10"/>
      <c r="I789" s="10"/>
    </row>
    <row r="790" spans="1:9" s="21" customFormat="1" x14ac:dyDescent="0.25">
      <c r="A790" s="35">
        <f>A789+1</f>
        <v>40962</v>
      </c>
      <c r="B790" s="43">
        <v>388.02</v>
      </c>
      <c r="C790" s="36">
        <v>5654</v>
      </c>
      <c r="D790" s="43">
        <v>148.34</v>
      </c>
      <c r="E790" s="43"/>
      <c r="F790" s="10"/>
      <c r="G790" s="10"/>
      <c r="H790" s="10"/>
      <c r="I790" s="10"/>
    </row>
    <row r="791" spans="1:9" s="21" customFormat="1" x14ac:dyDescent="0.25">
      <c r="A791" s="35">
        <f>A790+1</f>
        <v>40963</v>
      </c>
      <c r="B791" s="43">
        <v>390.11</v>
      </c>
      <c r="C791" s="36">
        <v>10750</v>
      </c>
      <c r="D791" s="43">
        <v>146.93</v>
      </c>
      <c r="E791" s="43"/>
      <c r="F791" s="10"/>
      <c r="G791" s="10"/>
      <c r="H791" s="10"/>
      <c r="I791" s="10"/>
    </row>
    <row r="792" spans="1:9" s="21" customFormat="1" x14ac:dyDescent="0.25">
      <c r="A792" s="35">
        <f>A791+3</f>
        <v>40966</v>
      </c>
      <c r="B792" s="43">
        <v>391</v>
      </c>
      <c r="C792" s="36">
        <v>1737</v>
      </c>
      <c r="D792" s="43">
        <v>147.38</v>
      </c>
      <c r="E792" s="43"/>
      <c r="F792" s="10"/>
      <c r="G792" s="10"/>
      <c r="H792" s="10"/>
      <c r="I792" s="10"/>
    </row>
    <row r="793" spans="1:9" s="21" customFormat="1" x14ac:dyDescent="0.25">
      <c r="A793" s="35">
        <f>A792+1</f>
        <v>40967</v>
      </c>
      <c r="B793" s="43">
        <v>400</v>
      </c>
      <c r="C793" s="36">
        <v>9198</v>
      </c>
      <c r="D793" s="43">
        <v>147.03</v>
      </c>
      <c r="E793" s="43"/>
      <c r="F793" s="10"/>
      <c r="G793" s="10"/>
      <c r="H793" s="10"/>
      <c r="I793" s="10"/>
    </row>
    <row r="794" spans="1:9" s="21" customFormat="1" x14ac:dyDescent="0.25">
      <c r="A794" s="35">
        <f>A793+1</f>
        <v>40968</v>
      </c>
      <c r="B794" s="43">
        <v>400</v>
      </c>
      <c r="C794" s="36">
        <v>1586</v>
      </c>
      <c r="D794" s="43">
        <v>146.03</v>
      </c>
      <c r="E794" s="43"/>
      <c r="F794" s="10"/>
      <c r="G794" s="10"/>
      <c r="H794" s="10"/>
      <c r="I794" s="10"/>
    </row>
    <row r="795" spans="1:9" s="21" customFormat="1" x14ac:dyDescent="0.25">
      <c r="A795" s="35">
        <v>40969</v>
      </c>
      <c r="B795" s="43">
        <v>391</v>
      </c>
      <c r="C795" s="36">
        <v>1640</v>
      </c>
      <c r="D795" s="43">
        <v>144.59</v>
      </c>
      <c r="E795" s="43"/>
      <c r="F795" s="10"/>
      <c r="G795" s="10"/>
      <c r="H795" s="10"/>
      <c r="I795" s="10"/>
    </row>
    <row r="796" spans="1:9" s="21" customFormat="1" x14ac:dyDescent="0.25">
      <c r="A796" s="35">
        <v>40970</v>
      </c>
      <c r="B796" s="43">
        <v>390</v>
      </c>
      <c r="C796" s="36">
        <v>104533</v>
      </c>
      <c r="D796" s="43">
        <v>144.37</v>
      </c>
      <c r="E796" s="43"/>
      <c r="F796" s="10"/>
      <c r="G796" s="10"/>
      <c r="H796" s="10"/>
      <c r="I796" s="10"/>
    </row>
    <row r="797" spans="1:9" s="21" customFormat="1" x14ac:dyDescent="0.25">
      <c r="A797" s="35">
        <v>40973</v>
      </c>
      <c r="B797" s="43">
        <v>390</v>
      </c>
      <c r="C797" s="36">
        <v>11173</v>
      </c>
      <c r="D797" s="43">
        <v>143.79</v>
      </c>
      <c r="E797" s="43"/>
      <c r="F797" s="10"/>
      <c r="G797" s="10"/>
      <c r="H797" s="10"/>
      <c r="I797" s="10"/>
    </row>
    <row r="798" spans="1:9" s="21" customFormat="1" x14ac:dyDescent="0.25">
      <c r="A798" s="35">
        <v>40974</v>
      </c>
      <c r="B798" s="43">
        <v>390</v>
      </c>
      <c r="C798" s="36">
        <v>92665</v>
      </c>
      <c r="D798" s="43">
        <v>143.19</v>
      </c>
      <c r="E798" s="43"/>
      <c r="F798" s="10"/>
      <c r="G798" s="10"/>
      <c r="H798" s="10"/>
      <c r="I798" s="10"/>
    </row>
    <row r="799" spans="1:9" s="21" customFormat="1" x14ac:dyDescent="0.25">
      <c r="A799" s="35">
        <v>40975</v>
      </c>
      <c r="B799" s="43">
        <v>390</v>
      </c>
      <c r="C799" s="36">
        <v>12554</v>
      </c>
      <c r="D799" s="43">
        <v>142.91999999999999</v>
      </c>
      <c r="E799" s="43"/>
      <c r="F799" s="10"/>
      <c r="G799" s="10"/>
      <c r="H799" s="10"/>
      <c r="I799" s="10"/>
    </row>
    <row r="800" spans="1:9" s="21" customFormat="1" x14ac:dyDescent="0.25">
      <c r="A800" s="35">
        <v>40976</v>
      </c>
      <c r="B800" s="43">
        <v>390</v>
      </c>
      <c r="C800" s="36">
        <v>48285</v>
      </c>
      <c r="D800" s="43">
        <v>142.72</v>
      </c>
      <c r="E800" s="43"/>
      <c r="F800" s="10"/>
      <c r="G800" s="10"/>
      <c r="H800" s="10"/>
      <c r="I800" s="10"/>
    </row>
    <row r="801" spans="1:9" s="21" customFormat="1" x14ac:dyDescent="0.25">
      <c r="A801" s="35">
        <v>40977</v>
      </c>
      <c r="B801" s="43">
        <v>390</v>
      </c>
      <c r="C801" s="36">
        <v>10135</v>
      </c>
      <c r="D801" s="43">
        <v>142.57</v>
      </c>
      <c r="E801" s="43"/>
      <c r="F801" s="10"/>
      <c r="G801" s="10"/>
      <c r="H801" s="10"/>
      <c r="I801" s="10"/>
    </row>
    <row r="802" spans="1:9" s="21" customFormat="1" x14ac:dyDescent="0.25">
      <c r="A802" s="35">
        <v>40980</v>
      </c>
      <c r="B802" s="43">
        <v>390</v>
      </c>
      <c r="C802" s="36">
        <v>20257</v>
      </c>
      <c r="D802" s="43">
        <v>141.97999999999999</v>
      </c>
      <c r="E802" s="43"/>
      <c r="F802" s="10"/>
      <c r="G802" s="10"/>
      <c r="H802" s="10"/>
      <c r="I802" s="10"/>
    </row>
    <row r="803" spans="1:9" s="21" customFormat="1" x14ac:dyDescent="0.25">
      <c r="A803" s="35">
        <v>40981</v>
      </c>
      <c r="B803" s="43">
        <v>390</v>
      </c>
      <c r="C803" s="36">
        <v>50257</v>
      </c>
      <c r="D803" s="43">
        <v>141.37</v>
      </c>
      <c r="E803" s="43"/>
      <c r="F803" s="10"/>
      <c r="G803" s="10"/>
      <c r="H803" s="10"/>
      <c r="I803" s="10"/>
    </row>
    <row r="804" spans="1:9" s="21" customFormat="1" x14ac:dyDescent="0.25">
      <c r="A804" s="35">
        <v>40982</v>
      </c>
      <c r="B804" s="43">
        <v>390</v>
      </c>
      <c r="C804" s="36">
        <v>2040</v>
      </c>
      <c r="D804" s="43">
        <v>140.47</v>
      </c>
      <c r="E804" s="43"/>
      <c r="F804" s="10"/>
      <c r="G804" s="10"/>
      <c r="H804" s="10"/>
      <c r="I804" s="10"/>
    </row>
    <row r="805" spans="1:9" s="21" customFormat="1" x14ac:dyDescent="0.25">
      <c r="A805" s="35">
        <v>40983</v>
      </c>
      <c r="B805" s="43">
        <v>390</v>
      </c>
      <c r="C805" s="36">
        <v>17878</v>
      </c>
      <c r="D805" s="43">
        <v>138.88999999999999</v>
      </c>
      <c r="E805" s="43"/>
      <c r="F805" s="10"/>
      <c r="G805" s="10"/>
      <c r="H805" s="10"/>
      <c r="I805" s="10"/>
    </row>
    <row r="806" spans="1:9" s="21" customFormat="1" x14ac:dyDescent="0.25">
      <c r="A806" s="35">
        <v>40984</v>
      </c>
      <c r="B806" s="43">
        <v>390</v>
      </c>
      <c r="C806" s="36">
        <v>30245</v>
      </c>
      <c r="D806" s="43">
        <v>138.66999999999999</v>
      </c>
      <c r="E806" s="43"/>
      <c r="F806" s="10"/>
      <c r="G806" s="10"/>
      <c r="H806" s="10"/>
      <c r="I806" s="10"/>
    </row>
    <row r="807" spans="1:9" s="21" customFormat="1" x14ac:dyDescent="0.25">
      <c r="A807" s="35">
        <v>40987</v>
      </c>
      <c r="B807" s="43">
        <v>390</v>
      </c>
      <c r="C807" s="36">
        <v>3425</v>
      </c>
      <c r="D807" s="43">
        <v>138.61000000000001</v>
      </c>
      <c r="E807" s="43"/>
      <c r="F807" s="10"/>
      <c r="G807" s="10"/>
      <c r="H807" s="10"/>
      <c r="I807" s="10"/>
    </row>
    <row r="808" spans="1:9" s="21" customFormat="1" x14ac:dyDescent="0.25">
      <c r="A808" s="35">
        <v>40988</v>
      </c>
      <c r="B808" s="43">
        <v>390</v>
      </c>
      <c r="C808" s="36">
        <v>25650</v>
      </c>
      <c r="D808" s="43">
        <v>138.86000000000001</v>
      </c>
      <c r="E808" s="43"/>
      <c r="F808" s="10"/>
      <c r="G808" s="10"/>
      <c r="H808" s="10"/>
      <c r="I808" s="10"/>
    </row>
    <row r="809" spans="1:9" s="21" customFormat="1" x14ac:dyDescent="0.25">
      <c r="A809" s="35">
        <v>40989</v>
      </c>
      <c r="B809" s="43">
        <v>390</v>
      </c>
      <c r="C809" s="36">
        <v>39042</v>
      </c>
      <c r="D809" s="43">
        <v>139.06</v>
      </c>
      <c r="E809" s="43"/>
      <c r="F809" s="10"/>
      <c r="G809" s="10"/>
      <c r="H809" s="10"/>
      <c r="I809" s="10"/>
    </row>
    <row r="810" spans="1:9" s="21" customFormat="1" x14ac:dyDescent="0.25">
      <c r="A810" s="35">
        <v>40990</v>
      </c>
      <c r="B810" s="43">
        <v>385</v>
      </c>
      <c r="C810" s="36">
        <v>15535</v>
      </c>
      <c r="D810" s="43">
        <v>139.4</v>
      </c>
      <c r="E810" s="43"/>
      <c r="F810" s="10"/>
      <c r="G810" s="10"/>
      <c r="H810" s="10"/>
      <c r="I810" s="10"/>
    </row>
    <row r="811" spans="1:9" s="21" customFormat="1" x14ac:dyDescent="0.25">
      <c r="A811" s="35">
        <v>40991</v>
      </c>
      <c r="B811" s="43">
        <v>384.99</v>
      </c>
      <c r="C811" s="36">
        <v>7739</v>
      </c>
      <c r="D811" s="43">
        <v>139.26</v>
      </c>
      <c r="E811" s="43"/>
      <c r="F811" s="10"/>
      <c r="G811" s="10"/>
      <c r="H811" s="10"/>
      <c r="I811" s="10"/>
    </row>
    <row r="812" spans="1:9" s="21" customFormat="1" x14ac:dyDescent="0.25">
      <c r="A812" s="35">
        <v>40994</v>
      </c>
      <c r="B812" s="43">
        <v>383</v>
      </c>
      <c r="C812" s="36">
        <v>172752</v>
      </c>
      <c r="D812" s="43">
        <v>139.12</v>
      </c>
      <c r="E812" s="43"/>
      <c r="F812" s="10"/>
      <c r="G812" s="10"/>
      <c r="H812" s="10"/>
      <c r="I812" s="10"/>
    </row>
    <row r="813" spans="1:9" s="21" customFormat="1" x14ac:dyDescent="0.25">
      <c r="A813" s="35">
        <v>40995</v>
      </c>
      <c r="B813" s="43">
        <v>380</v>
      </c>
      <c r="C813" s="36">
        <v>25373</v>
      </c>
      <c r="D813" s="43">
        <v>137.85</v>
      </c>
      <c r="E813" s="43"/>
      <c r="F813" s="10"/>
      <c r="G813" s="10"/>
      <c r="H813" s="10"/>
      <c r="I813" s="10"/>
    </row>
    <row r="814" spans="1:9" s="21" customFormat="1" x14ac:dyDescent="0.25">
      <c r="A814" s="35">
        <v>40996</v>
      </c>
      <c r="B814" s="43">
        <v>375</v>
      </c>
      <c r="C814" s="36">
        <v>2042</v>
      </c>
      <c r="D814" s="43">
        <v>136.62</v>
      </c>
      <c r="E814" s="43"/>
      <c r="F814" s="10"/>
      <c r="G814" s="10"/>
      <c r="H814" s="10"/>
      <c r="I814" s="10"/>
    </row>
    <row r="815" spans="1:9" s="21" customFormat="1" x14ac:dyDescent="0.25">
      <c r="A815" s="35">
        <v>40997</v>
      </c>
      <c r="B815" s="43">
        <v>380</v>
      </c>
      <c r="C815" s="36">
        <v>175743</v>
      </c>
      <c r="D815" s="43">
        <v>135.5</v>
      </c>
      <c r="E815" s="43"/>
      <c r="F815" s="10"/>
      <c r="G815" s="10"/>
      <c r="H815" s="10"/>
      <c r="I815" s="10"/>
    </row>
    <row r="816" spans="1:9" s="21" customFormat="1" x14ac:dyDescent="0.25">
      <c r="A816" s="35">
        <v>40998</v>
      </c>
      <c r="B816" s="43">
        <v>380</v>
      </c>
      <c r="C816" s="36">
        <v>671</v>
      </c>
      <c r="D816" s="43">
        <v>136.76</v>
      </c>
      <c r="E816" s="43"/>
      <c r="F816" s="10"/>
      <c r="G816" s="10"/>
      <c r="H816" s="10"/>
      <c r="I816" s="10"/>
    </row>
    <row r="817" spans="1:9" s="21" customFormat="1" x14ac:dyDescent="0.25">
      <c r="A817" s="16" t="s">
        <v>238</v>
      </c>
      <c r="B817" s="43">
        <v>380</v>
      </c>
      <c r="C817" s="36">
        <v>2756</v>
      </c>
      <c r="D817" s="43">
        <v>136.83000000000001</v>
      </c>
      <c r="E817" s="43"/>
      <c r="F817" s="10"/>
      <c r="G817" s="10"/>
      <c r="H817" s="10"/>
      <c r="I817" s="10"/>
    </row>
    <row r="818" spans="1:9" x14ac:dyDescent="0.25">
      <c r="A818" s="16" t="s">
        <v>237</v>
      </c>
      <c r="B818" s="43">
        <v>380</v>
      </c>
      <c r="C818" s="36">
        <v>312</v>
      </c>
      <c r="D818" s="43">
        <v>136.29</v>
      </c>
      <c r="E818" s="43"/>
    </row>
    <row r="819" spans="1:9" s="21" customFormat="1" x14ac:dyDescent="0.25">
      <c r="A819" s="16" t="s">
        <v>236</v>
      </c>
      <c r="B819" s="43">
        <v>385</v>
      </c>
      <c r="C819" s="36">
        <v>9076</v>
      </c>
      <c r="D819" s="43">
        <v>136.29</v>
      </c>
      <c r="E819" s="43"/>
      <c r="F819" s="10"/>
      <c r="G819" s="10"/>
      <c r="H819" s="10"/>
      <c r="I819" s="10"/>
    </row>
    <row r="820" spans="1:9" s="21" customFormat="1" x14ac:dyDescent="0.25">
      <c r="A820" s="16" t="s">
        <v>235</v>
      </c>
      <c r="B820" s="43">
        <v>380</v>
      </c>
      <c r="C820" s="36">
        <v>156585</v>
      </c>
      <c r="D820" s="43">
        <v>136.09</v>
      </c>
      <c r="E820" s="43"/>
      <c r="F820" s="10"/>
      <c r="G820" s="10"/>
      <c r="H820" s="10"/>
      <c r="I820" s="10"/>
    </row>
    <row r="821" spans="1:9" s="21" customFormat="1" x14ac:dyDescent="0.25">
      <c r="A821" s="16" t="s">
        <v>234</v>
      </c>
      <c r="B821" s="43">
        <v>380</v>
      </c>
      <c r="C821" s="36">
        <v>0</v>
      </c>
      <c r="D821" s="43">
        <v>136.09</v>
      </c>
      <c r="E821" s="43" t="s">
        <v>195</v>
      </c>
      <c r="F821" s="10"/>
      <c r="G821" s="10"/>
      <c r="H821" s="10"/>
      <c r="I821" s="10"/>
    </row>
    <row r="822" spans="1:9" s="21" customFormat="1" x14ac:dyDescent="0.25">
      <c r="A822" s="16" t="s">
        <v>233</v>
      </c>
      <c r="B822" s="43">
        <v>380</v>
      </c>
      <c r="C822" s="36">
        <v>0</v>
      </c>
      <c r="D822" s="43">
        <v>136.09</v>
      </c>
      <c r="E822" s="43" t="s">
        <v>193</v>
      </c>
      <c r="F822" s="10"/>
      <c r="G822" s="10"/>
      <c r="H822" s="10"/>
      <c r="I822" s="10"/>
    </row>
    <row r="823" spans="1:9" s="21" customFormat="1" x14ac:dyDescent="0.25">
      <c r="A823" s="16" t="s">
        <v>192</v>
      </c>
      <c r="B823" s="43">
        <v>380</v>
      </c>
      <c r="C823" s="36">
        <v>12502</v>
      </c>
      <c r="D823" s="43">
        <v>135.47999999999999</v>
      </c>
      <c r="E823" s="43"/>
      <c r="F823" s="10"/>
      <c r="G823" s="10"/>
      <c r="H823" s="10"/>
      <c r="I823" s="10"/>
    </row>
    <row r="824" spans="1:9" s="21" customFormat="1" x14ac:dyDescent="0.25">
      <c r="A824" s="16" t="s">
        <v>191</v>
      </c>
      <c r="B824" s="43">
        <v>380</v>
      </c>
      <c r="C824" s="36">
        <v>31231</v>
      </c>
      <c r="D824" s="43">
        <v>135.43</v>
      </c>
      <c r="E824" s="43"/>
      <c r="F824" s="10"/>
      <c r="G824" s="10"/>
      <c r="H824" s="10"/>
      <c r="I824" s="10"/>
    </row>
    <row r="825" spans="1:9" s="21" customFormat="1" x14ac:dyDescent="0.25">
      <c r="A825" s="16" t="s">
        <v>189</v>
      </c>
      <c r="B825" s="43">
        <v>375</v>
      </c>
      <c r="C825" s="36">
        <v>3248</v>
      </c>
      <c r="D825" s="43">
        <v>134.35</v>
      </c>
      <c r="E825" s="43"/>
      <c r="F825" s="10"/>
      <c r="G825" s="10"/>
      <c r="H825" s="10"/>
      <c r="I825" s="10"/>
    </row>
    <row r="826" spans="1:9" s="21" customFormat="1" x14ac:dyDescent="0.25">
      <c r="A826" s="16" t="s">
        <v>187</v>
      </c>
      <c r="B826" s="43">
        <v>380</v>
      </c>
      <c r="C826" s="36">
        <v>5070</v>
      </c>
      <c r="D826" s="43">
        <v>134.13999999999999</v>
      </c>
      <c r="E826" s="43"/>
      <c r="F826" s="10"/>
      <c r="G826" s="10"/>
      <c r="H826" s="10"/>
      <c r="I826" s="10"/>
    </row>
    <row r="827" spans="1:9" s="21" customFormat="1" x14ac:dyDescent="0.25">
      <c r="A827" s="16" t="s">
        <v>185</v>
      </c>
      <c r="B827" s="43">
        <v>380</v>
      </c>
      <c r="C827" s="36">
        <v>62428</v>
      </c>
      <c r="D827" s="43">
        <v>132.93</v>
      </c>
      <c r="E827" s="43"/>
      <c r="F827" s="10"/>
      <c r="G827" s="10"/>
      <c r="H827" s="10"/>
      <c r="I827" s="10"/>
    </row>
    <row r="828" spans="1:9" s="21" customFormat="1" x14ac:dyDescent="0.25">
      <c r="A828" s="16" t="s">
        <v>183</v>
      </c>
      <c r="B828" s="43">
        <v>375</v>
      </c>
      <c r="C828" s="36">
        <v>33692</v>
      </c>
      <c r="D828" s="43">
        <v>132.22</v>
      </c>
      <c r="E828" s="43"/>
      <c r="F828" s="10"/>
      <c r="G828" s="10"/>
      <c r="H828" s="10"/>
      <c r="I828" s="10"/>
    </row>
    <row r="829" spans="1:9" s="21" customFormat="1" x14ac:dyDescent="0.25">
      <c r="A829" s="16" t="s">
        <v>181</v>
      </c>
      <c r="B829" s="43">
        <v>375</v>
      </c>
      <c r="C829" s="36">
        <v>0</v>
      </c>
      <c r="D829" s="43">
        <v>132.22</v>
      </c>
      <c r="E829" s="43" t="s">
        <v>180</v>
      </c>
      <c r="F829" s="10"/>
      <c r="G829" s="10"/>
      <c r="H829" s="10"/>
      <c r="I829" s="10"/>
    </row>
    <row r="830" spans="1:9" s="21" customFormat="1" x14ac:dyDescent="0.25">
      <c r="A830" s="16" t="s">
        <v>179</v>
      </c>
      <c r="B830" s="43">
        <v>375</v>
      </c>
      <c r="C830" s="36">
        <v>30924</v>
      </c>
      <c r="D830" s="43">
        <v>132.88999999999999</v>
      </c>
      <c r="E830" s="43"/>
      <c r="F830" s="10"/>
      <c r="G830" s="10"/>
      <c r="H830" s="10"/>
      <c r="I830" s="10"/>
    </row>
    <row r="831" spans="1:9" s="21" customFormat="1" x14ac:dyDescent="0.25">
      <c r="A831" s="16" t="s">
        <v>177</v>
      </c>
      <c r="B831" s="43">
        <v>375</v>
      </c>
      <c r="C831" s="36">
        <v>558</v>
      </c>
      <c r="D831" s="43">
        <v>133.83000000000001</v>
      </c>
      <c r="E831" s="43"/>
      <c r="F831" s="10"/>
      <c r="G831" s="10"/>
      <c r="H831" s="10"/>
      <c r="I831" s="10"/>
    </row>
    <row r="832" spans="1:9" s="21" customFormat="1" x14ac:dyDescent="0.25">
      <c r="A832" s="16" t="s">
        <v>175</v>
      </c>
      <c r="B832" s="43">
        <v>375</v>
      </c>
      <c r="C832" s="36">
        <v>0</v>
      </c>
      <c r="D832" s="43">
        <v>133.82</v>
      </c>
      <c r="E832" s="43"/>
      <c r="F832" s="10"/>
      <c r="G832" s="10"/>
      <c r="H832" s="10"/>
      <c r="I832" s="10"/>
    </row>
    <row r="833" spans="1:9" s="21" customFormat="1" x14ac:dyDescent="0.25">
      <c r="A833" s="16" t="s">
        <v>174</v>
      </c>
      <c r="B833" s="43">
        <v>374</v>
      </c>
      <c r="C833" s="36">
        <v>5780</v>
      </c>
      <c r="D833" s="43">
        <v>132.26</v>
      </c>
      <c r="E833" s="43"/>
      <c r="F833" s="10"/>
      <c r="G833" s="10"/>
      <c r="H833" s="10"/>
      <c r="I833" s="10"/>
    </row>
    <row r="834" spans="1:9" s="21" customFormat="1" x14ac:dyDescent="0.25">
      <c r="A834" s="16" t="s">
        <v>172</v>
      </c>
      <c r="B834" s="43">
        <v>370</v>
      </c>
      <c r="C834" s="36">
        <v>31889</v>
      </c>
      <c r="D834" s="43">
        <v>130.53</v>
      </c>
      <c r="E834" s="43"/>
      <c r="F834" s="10"/>
      <c r="G834" s="10"/>
      <c r="H834" s="10"/>
      <c r="I834" s="10"/>
    </row>
    <row r="835" spans="1:9" s="21" customFormat="1" x14ac:dyDescent="0.25">
      <c r="A835" s="16" t="s">
        <v>170</v>
      </c>
      <c r="B835" s="43">
        <v>370</v>
      </c>
      <c r="C835" s="36">
        <v>184345</v>
      </c>
      <c r="D835" s="43">
        <v>130.05000000000001</v>
      </c>
      <c r="E835" s="43"/>
      <c r="F835" s="10"/>
      <c r="G835" s="10"/>
      <c r="H835" s="10"/>
      <c r="I835" s="10"/>
    </row>
    <row r="836" spans="1:9" s="21" customFormat="1" x14ac:dyDescent="0.25">
      <c r="A836" s="16" t="s">
        <v>168</v>
      </c>
      <c r="B836" s="43">
        <v>376.01</v>
      </c>
      <c r="C836" s="36">
        <v>59513</v>
      </c>
      <c r="D836" s="43">
        <v>129.9</v>
      </c>
      <c r="E836" s="43"/>
      <c r="F836" s="10"/>
      <c r="G836" s="10"/>
      <c r="H836" s="10"/>
      <c r="I836" s="10"/>
    </row>
    <row r="837" spans="1:9" s="21" customFormat="1" x14ac:dyDescent="0.25">
      <c r="A837" s="16" t="s">
        <v>166</v>
      </c>
      <c r="B837" s="43">
        <v>378.7</v>
      </c>
      <c r="C837" s="36">
        <v>55381</v>
      </c>
      <c r="D837" s="43">
        <v>129.55000000000001</v>
      </c>
      <c r="E837" s="43"/>
      <c r="F837" s="10"/>
      <c r="G837" s="10"/>
      <c r="H837" s="10"/>
      <c r="I837" s="10"/>
    </row>
    <row r="838" spans="1:9" s="21" customFormat="1" x14ac:dyDescent="0.25">
      <c r="A838" s="16" t="s">
        <v>164</v>
      </c>
      <c r="B838" s="43">
        <v>378.7</v>
      </c>
      <c r="C838" s="36">
        <v>0</v>
      </c>
      <c r="D838" s="43">
        <v>129.55000000000001</v>
      </c>
      <c r="E838" s="43" t="s">
        <v>163</v>
      </c>
      <c r="F838" s="10"/>
      <c r="G838" s="10"/>
      <c r="H838" s="10"/>
      <c r="I838" s="10"/>
    </row>
    <row r="839" spans="1:9" s="21" customFormat="1" x14ac:dyDescent="0.25">
      <c r="A839" s="16" t="s">
        <v>162</v>
      </c>
      <c r="B839" s="43">
        <v>385.03</v>
      </c>
      <c r="C839" s="36">
        <v>86585</v>
      </c>
      <c r="D839" s="43">
        <v>128.94999999999999</v>
      </c>
      <c r="E839" s="43"/>
      <c r="F839" s="10"/>
      <c r="G839" s="10"/>
      <c r="H839" s="10"/>
      <c r="I839" s="10"/>
    </row>
    <row r="840" spans="1:9" s="21" customFormat="1" ht="15.75" customHeight="1" x14ac:dyDescent="0.25">
      <c r="A840" s="16" t="s">
        <v>160</v>
      </c>
      <c r="B840" s="43">
        <v>385.03</v>
      </c>
      <c r="C840" s="36">
        <v>77336</v>
      </c>
      <c r="D840" s="43">
        <v>130.44</v>
      </c>
      <c r="E840" s="43"/>
      <c r="F840" s="10"/>
      <c r="G840" s="10"/>
      <c r="H840" s="10"/>
      <c r="I840" s="10"/>
    </row>
    <row r="841" spans="1:9" s="21" customFormat="1" x14ac:dyDescent="0.25">
      <c r="A841" s="16" t="s">
        <v>158</v>
      </c>
      <c r="B841" s="43">
        <v>390</v>
      </c>
      <c r="C841" s="36">
        <v>71048</v>
      </c>
      <c r="D841" s="43">
        <v>129.9</v>
      </c>
      <c r="E841" s="43"/>
      <c r="F841" s="10"/>
      <c r="G841" s="10"/>
      <c r="H841" s="10"/>
      <c r="I841" s="10"/>
    </row>
    <row r="842" spans="1:9" s="21" customFormat="1" x14ac:dyDescent="0.25">
      <c r="A842" s="16" t="s">
        <v>157</v>
      </c>
      <c r="B842" s="43">
        <v>400</v>
      </c>
      <c r="C842" s="36">
        <v>120798</v>
      </c>
      <c r="D842" s="43">
        <v>130.37</v>
      </c>
      <c r="E842" s="43"/>
      <c r="F842" s="10"/>
      <c r="G842" s="10"/>
      <c r="H842" s="10"/>
      <c r="I842" s="10"/>
    </row>
    <row r="843" spans="1:9" s="21" customFormat="1" x14ac:dyDescent="0.25">
      <c r="A843" s="16" t="s">
        <v>156</v>
      </c>
      <c r="B843" s="43">
        <v>400</v>
      </c>
      <c r="C843" s="36">
        <v>46236</v>
      </c>
      <c r="D843" s="43">
        <v>130.07</v>
      </c>
      <c r="E843" s="43"/>
      <c r="F843" s="10"/>
      <c r="G843" s="10"/>
      <c r="H843" s="10"/>
      <c r="I843" s="10"/>
    </row>
    <row r="844" spans="1:9" s="21" customFormat="1" x14ac:dyDescent="0.25">
      <c r="A844" s="16" t="s">
        <v>154</v>
      </c>
      <c r="B844" s="43">
        <v>400</v>
      </c>
      <c r="C844" s="36">
        <v>252155</v>
      </c>
      <c r="D844" s="43">
        <v>129.81</v>
      </c>
      <c r="E844" s="43"/>
      <c r="F844" s="10"/>
      <c r="G844" s="10"/>
      <c r="H844" s="10"/>
      <c r="I844" s="10"/>
    </row>
    <row r="845" spans="1:9" s="21" customFormat="1" x14ac:dyDescent="0.25">
      <c r="A845" s="16" t="s">
        <v>153</v>
      </c>
      <c r="B845" s="43">
        <v>400</v>
      </c>
      <c r="C845" s="36">
        <v>107454</v>
      </c>
      <c r="D845" s="43">
        <v>130.19999999999999</v>
      </c>
      <c r="E845" s="43"/>
      <c r="F845" s="10"/>
      <c r="G845" s="10"/>
      <c r="H845" s="10"/>
      <c r="I845" s="10"/>
    </row>
    <row r="846" spans="1:9" s="21" customFormat="1" x14ac:dyDescent="0.25">
      <c r="A846" s="16" t="s">
        <v>152</v>
      </c>
      <c r="B846" s="43">
        <v>405</v>
      </c>
      <c r="C846" s="36">
        <v>3901</v>
      </c>
      <c r="D846" s="43">
        <v>130.28</v>
      </c>
      <c r="E846" s="43"/>
      <c r="F846" s="10"/>
      <c r="G846" s="10"/>
      <c r="H846" s="10"/>
      <c r="I846" s="10"/>
    </row>
    <row r="847" spans="1:9" s="21" customFormat="1" x14ac:dyDescent="0.25">
      <c r="A847" s="16" t="s">
        <v>151</v>
      </c>
      <c r="B847" s="43">
        <v>406</v>
      </c>
      <c r="C847" s="36">
        <v>10000</v>
      </c>
      <c r="D847" s="43">
        <v>130.13</v>
      </c>
      <c r="E847" s="43"/>
      <c r="F847" s="10"/>
      <c r="G847" s="10"/>
      <c r="H847" s="10"/>
      <c r="I847" s="10"/>
    </row>
    <row r="848" spans="1:9" s="21" customFormat="1" x14ac:dyDescent="0.25">
      <c r="A848" s="16" t="s">
        <v>149</v>
      </c>
      <c r="B848" s="43">
        <v>406</v>
      </c>
      <c r="C848" s="36">
        <v>117670</v>
      </c>
      <c r="D848" s="43">
        <v>130.49</v>
      </c>
      <c r="E848" s="43"/>
      <c r="F848" s="10"/>
      <c r="G848" s="10"/>
      <c r="H848" s="10"/>
      <c r="I848" s="10"/>
    </row>
    <row r="849" spans="1:9" s="21" customFormat="1" x14ac:dyDescent="0.25">
      <c r="A849" s="16" t="s">
        <v>147</v>
      </c>
      <c r="B849" s="43">
        <v>410</v>
      </c>
      <c r="C849" s="36">
        <v>28091</v>
      </c>
      <c r="D849" s="43">
        <v>130.36000000000001</v>
      </c>
      <c r="E849" s="43"/>
      <c r="F849" s="10"/>
      <c r="G849" s="10"/>
      <c r="H849" s="10"/>
      <c r="I849" s="10"/>
    </row>
    <row r="850" spans="1:9" s="21" customFormat="1" x14ac:dyDescent="0.25">
      <c r="A850" s="16" t="s">
        <v>145</v>
      </c>
      <c r="B850" s="43">
        <v>420</v>
      </c>
      <c r="C850" s="36">
        <v>216000</v>
      </c>
      <c r="D850" s="43">
        <v>131.66</v>
      </c>
      <c r="E850" s="43"/>
      <c r="F850" s="10"/>
      <c r="G850" s="10"/>
      <c r="H850" s="10"/>
      <c r="I850" s="10"/>
    </row>
    <row r="851" spans="1:9" s="21" customFormat="1" x14ac:dyDescent="0.25">
      <c r="A851" s="16" t="s">
        <v>143</v>
      </c>
      <c r="B851" s="43">
        <v>420</v>
      </c>
      <c r="C851" s="36">
        <v>130174</v>
      </c>
      <c r="D851" s="43">
        <v>131.63999999999999</v>
      </c>
      <c r="E851" s="43"/>
      <c r="F851" s="10"/>
      <c r="G851" s="10"/>
      <c r="H851" s="10"/>
      <c r="I851" s="10"/>
    </row>
    <row r="852" spans="1:9" s="21" customFormat="1" x14ac:dyDescent="0.25">
      <c r="A852" s="16" t="s">
        <v>141</v>
      </c>
      <c r="B852" s="43">
        <v>420</v>
      </c>
      <c r="C852" s="36">
        <v>115857</v>
      </c>
      <c r="D852" s="43">
        <v>132.18</v>
      </c>
      <c r="E852" s="43"/>
      <c r="F852" s="10"/>
      <c r="G852" s="10"/>
      <c r="H852" s="10"/>
      <c r="I852" s="10"/>
    </row>
    <row r="853" spans="1:9" s="21" customFormat="1" x14ac:dyDescent="0.25">
      <c r="A853" s="16" t="s">
        <v>139</v>
      </c>
      <c r="B853" s="43">
        <v>420</v>
      </c>
      <c r="C853" s="36">
        <v>143210</v>
      </c>
      <c r="D853" s="43">
        <v>133.22</v>
      </c>
      <c r="E853" s="43"/>
      <c r="F853" s="10"/>
      <c r="G853" s="10"/>
      <c r="H853" s="10"/>
      <c r="I853" s="10"/>
    </row>
    <row r="854" spans="1:9" s="21" customFormat="1" x14ac:dyDescent="0.25">
      <c r="A854" s="16" t="s">
        <v>138</v>
      </c>
      <c r="B854" s="43">
        <v>420</v>
      </c>
      <c r="C854" s="36">
        <v>205484</v>
      </c>
      <c r="D854" s="43">
        <v>133.26</v>
      </c>
      <c r="E854" s="43"/>
      <c r="F854" s="10"/>
      <c r="G854" s="10"/>
      <c r="H854" s="10"/>
      <c r="I854" s="10"/>
    </row>
    <row r="855" spans="1:9" s="21" customFormat="1" x14ac:dyDescent="0.25">
      <c r="A855" s="16" t="s">
        <v>136</v>
      </c>
      <c r="B855" s="43">
        <v>420</v>
      </c>
      <c r="C855" s="36">
        <v>75758</v>
      </c>
      <c r="D855" s="43">
        <v>133.07</v>
      </c>
      <c r="E855" s="43"/>
      <c r="F855" s="10"/>
      <c r="G855" s="10"/>
      <c r="H855" s="10"/>
      <c r="I855" s="10"/>
    </row>
    <row r="856" spans="1:9" s="21" customFormat="1" x14ac:dyDescent="0.25">
      <c r="A856" s="16" t="s">
        <v>135</v>
      </c>
      <c r="B856" s="43">
        <v>420</v>
      </c>
      <c r="C856" s="36">
        <v>0</v>
      </c>
      <c r="D856" s="43">
        <v>133.07</v>
      </c>
      <c r="E856" s="43" t="s">
        <v>134</v>
      </c>
      <c r="F856" s="10"/>
      <c r="G856" s="10"/>
      <c r="H856" s="10"/>
      <c r="I856" s="10"/>
    </row>
    <row r="857" spans="1:9" s="21" customFormat="1" x14ac:dyDescent="0.25">
      <c r="A857" s="16" t="s">
        <v>133</v>
      </c>
      <c r="B857" s="43">
        <v>420</v>
      </c>
      <c r="C857" s="36">
        <v>171920</v>
      </c>
      <c r="D857" s="43">
        <v>133.16999999999999</v>
      </c>
      <c r="E857" s="43"/>
      <c r="F857" s="10"/>
      <c r="G857" s="10"/>
      <c r="H857" s="10"/>
      <c r="I857" s="10"/>
    </row>
    <row r="858" spans="1:9" s="21" customFormat="1" x14ac:dyDescent="0.25">
      <c r="A858" s="16" t="s">
        <v>131</v>
      </c>
      <c r="B858" s="43">
        <v>414</v>
      </c>
      <c r="C858" s="36">
        <v>182831</v>
      </c>
      <c r="D858" s="43">
        <v>132.57</v>
      </c>
      <c r="E858" s="43"/>
      <c r="F858" s="10"/>
      <c r="G858" s="10"/>
      <c r="H858" s="10"/>
      <c r="I858" s="10"/>
    </row>
    <row r="859" spans="1:9" s="21" customFormat="1" x14ac:dyDescent="0.25">
      <c r="A859" s="16" t="s">
        <v>129</v>
      </c>
      <c r="B859" s="43">
        <v>420</v>
      </c>
      <c r="C859" s="36">
        <v>144224</v>
      </c>
      <c r="D859" s="43">
        <v>132.31</v>
      </c>
      <c r="E859" s="43"/>
      <c r="F859" s="10"/>
      <c r="G859" s="10"/>
      <c r="H859" s="10"/>
      <c r="I859" s="10"/>
    </row>
    <row r="860" spans="1:9" s="21" customFormat="1" x14ac:dyDescent="0.25">
      <c r="A860" s="16" t="s">
        <v>128</v>
      </c>
      <c r="B860" s="43">
        <v>420</v>
      </c>
      <c r="C860" s="36">
        <v>293618</v>
      </c>
      <c r="D860" s="43">
        <v>132.03</v>
      </c>
      <c r="E860" s="43"/>
      <c r="F860" s="10"/>
      <c r="G860" s="10"/>
      <c r="H860" s="10"/>
      <c r="I860" s="10"/>
    </row>
    <row r="861" spans="1:9" s="21" customFormat="1" x14ac:dyDescent="0.25">
      <c r="A861" s="16">
        <v>41061</v>
      </c>
      <c r="B861" s="43">
        <v>420</v>
      </c>
      <c r="C861" s="36">
        <v>305924</v>
      </c>
      <c r="D861" s="43">
        <v>131.86000000000001</v>
      </c>
      <c r="E861" s="43"/>
      <c r="F861" s="10"/>
      <c r="G861" s="10"/>
      <c r="H861" s="10"/>
      <c r="I861" s="10"/>
    </row>
    <row r="862" spans="1:9" s="21" customFormat="1" x14ac:dyDescent="0.25">
      <c r="A862" s="16">
        <v>41064</v>
      </c>
      <c r="B862" s="43">
        <v>410</v>
      </c>
      <c r="C862" s="36">
        <v>348328</v>
      </c>
      <c r="D862" s="43">
        <v>131.78</v>
      </c>
      <c r="E862" s="43"/>
      <c r="F862" s="10"/>
      <c r="G862" s="10"/>
      <c r="H862" s="10"/>
      <c r="I862" s="10"/>
    </row>
    <row r="863" spans="1:9" s="21" customFormat="1" x14ac:dyDescent="0.25">
      <c r="A863" s="16">
        <v>41065</v>
      </c>
      <c r="B863" s="43">
        <v>415</v>
      </c>
      <c r="C863" s="36">
        <v>36152</v>
      </c>
      <c r="D863" s="43">
        <v>132.80000000000001</v>
      </c>
      <c r="E863" s="43"/>
      <c r="F863" s="10"/>
      <c r="G863" s="10"/>
      <c r="H863" s="10"/>
      <c r="I863" s="10"/>
    </row>
    <row r="864" spans="1:9" s="21" customFormat="1" x14ac:dyDescent="0.25">
      <c r="A864" s="16">
        <v>41066</v>
      </c>
      <c r="B864" s="43">
        <v>410</v>
      </c>
      <c r="C864" s="36">
        <v>77857</v>
      </c>
      <c r="D864" s="43">
        <v>132.80000000000001</v>
      </c>
      <c r="E864" s="43"/>
      <c r="F864" s="10"/>
      <c r="G864" s="10"/>
      <c r="H864" s="10"/>
      <c r="I864" s="10"/>
    </row>
    <row r="865" spans="1:9" s="21" customFormat="1" x14ac:dyDescent="0.25">
      <c r="A865" s="16">
        <v>41067</v>
      </c>
      <c r="B865" s="43">
        <v>412</v>
      </c>
      <c r="C865" s="36">
        <v>25914</v>
      </c>
      <c r="D865" s="43">
        <v>133.08000000000001</v>
      </c>
      <c r="E865" s="43"/>
      <c r="F865" s="10"/>
      <c r="G865" s="10"/>
      <c r="H865" s="10"/>
      <c r="I865" s="10"/>
    </row>
    <row r="866" spans="1:9" s="21" customFormat="1" x14ac:dyDescent="0.25">
      <c r="A866" s="16">
        <v>41068</v>
      </c>
      <c r="B866" s="43">
        <v>420</v>
      </c>
      <c r="C866" s="36">
        <v>36097</v>
      </c>
      <c r="D866" s="43">
        <v>133.34</v>
      </c>
      <c r="E866" s="43"/>
      <c r="F866" s="10"/>
      <c r="G866" s="10"/>
      <c r="H866" s="10"/>
      <c r="I866" s="10"/>
    </row>
    <row r="867" spans="1:9" s="21" customFormat="1" x14ac:dyDescent="0.25">
      <c r="A867" s="16">
        <v>41071</v>
      </c>
      <c r="B867" s="43">
        <v>420</v>
      </c>
      <c r="C867" s="36">
        <v>15074</v>
      </c>
      <c r="D867" s="43">
        <v>133.26</v>
      </c>
      <c r="E867" s="43"/>
      <c r="F867" s="10"/>
      <c r="G867" s="10"/>
      <c r="H867" s="10"/>
      <c r="I867" s="10"/>
    </row>
    <row r="868" spans="1:9" s="21" customFormat="1" x14ac:dyDescent="0.25">
      <c r="A868" s="16">
        <v>41072</v>
      </c>
      <c r="B868" s="43">
        <v>420</v>
      </c>
      <c r="C868" s="36">
        <v>256131</v>
      </c>
      <c r="D868" s="43">
        <v>132.6</v>
      </c>
      <c r="E868" s="43"/>
      <c r="F868" s="10"/>
      <c r="G868" s="10"/>
      <c r="H868" s="10"/>
      <c r="I868" s="10"/>
    </row>
    <row r="869" spans="1:9" s="21" customFormat="1" x14ac:dyDescent="0.25">
      <c r="A869" s="16">
        <v>41073</v>
      </c>
      <c r="B869" s="43">
        <v>420</v>
      </c>
      <c r="C869" s="36">
        <v>54565</v>
      </c>
      <c r="D869" s="43">
        <v>131.96</v>
      </c>
      <c r="E869" s="43"/>
      <c r="F869" s="10"/>
      <c r="G869" s="10"/>
      <c r="H869" s="10"/>
      <c r="I869" s="10"/>
    </row>
    <row r="870" spans="1:9" s="21" customFormat="1" x14ac:dyDescent="0.25">
      <c r="A870" s="16">
        <v>41074</v>
      </c>
      <c r="B870" s="43">
        <v>419.6</v>
      </c>
      <c r="C870" s="36">
        <v>165550</v>
      </c>
      <c r="D870" s="43">
        <v>131.99</v>
      </c>
      <c r="E870" s="43"/>
      <c r="F870" s="10"/>
      <c r="G870" s="10"/>
      <c r="H870" s="10"/>
      <c r="I870" s="10"/>
    </row>
    <row r="871" spans="1:9" s="21" customFormat="1" x14ac:dyDescent="0.25">
      <c r="A871" s="16">
        <v>41075</v>
      </c>
      <c r="B871" s="43">
        <v>416</v>
      </c>
      <c r="C871" s="36">
        <v>154268</v>
      </c>
      <c r="D871" s="43">
        <v>132.13</v>
      </c>
      <c r="E871" s="43"/>
      <c r="F871" s="10"/>
      <c r="G871" s="10"/>
      <c r="H871" s="10"/>
      <c r="I871" s="10"/>
    </row>
    <row r="872" spans="1:9" s="21" customFormat="1" x14ac:dyDescent="0.25">
      <c r="A872" s="16">
        <v>41078</v>
      </c>
      <c r="B872" s="43">
        <v>416</v>
      </c>
      <c r="C872" s="36">
        <v>167834</v>
      </c>
      <c r="D872" s="43">
        <v>131.11000000000001</v>
      </c>
      <c r="E872" s="43"/>
      <c r="F872" s="10"/>
      <c r="G872" s="10"/>
      <c r="H872" s="10"/>
      <c r="I872" s="10"/>
    </row>
    <row r="873" spans="1:9" s="21" customFormat="1" x14ac:dyDescent="0.25">
      <c r="A873" s="16">
        <v>41079</v>
      </c>
      <c r="B873" s="43">
        <v>416</v>
      </c>
      <c r="C873" s="36">
        <v>156621</v>
      </c>
      <c r="D873" s="43">
        <v>131</v>
      </c>
      <c r="E873" s="43"/>
      <c r="F873" s="10"/>
      <c r="G873" s="10"/>
      <c r="H873" s="10"/>
      <c r="I873" s="10"/>
    </row>
    <row r="874" spans="1:9" s="21" customFormat="1" x14ac:dyDescent="0.25">
      <c r="A874" s="16">
        <v>41080</v>
      </c>
      <c r="B874" s="43">
        <v>416</v>
      </c>
      <c r="C874" s="36">
        <v>243647</v>
      </c>
      <c r="D874" s="43">
        <v>131.05000000000001</v>
      </c>
      <c r="E874" s="43"/>
      <c r="F874" s="10"/>
      <c r="G874" s="10"/>
      <c r="H874" s="10"/>
      <c r="I874" s="10"/>
    </row>
    <row r="875" spans="1:9" s="21" customFormat="1" x14ac:dyDescent="0.25">
      <c r="A875" s="16">
        <v>41081</v>
      </c>
      <c r="B875" s="43">
        <v>416</v>
      </c>
      <c r="C875" s="36">
        <v>141308</v>
      </c>
      <c r="D875" s="43">
        <v>130.68</v>
      </c>
      <c r="E875" s="43"/>
      <c r="F875" s="10"/>
      <c r="G875" s="10"/>
      <c r="H875" s="10"/>
      <c r="I875" s="10"/>
    </row>
    <row r="876" spans="1:9" s="21" customFormat="1" x14ac:dyDescent="0.25">
      <c r="A876" s="16">
        <v>41082</v>
      </c>
      <c r="B876" s="43">
        <v>416</v>
      </c>
      <c r="C876" s="36">
        <v>310518</v>
      </c>
      <c r="D876" s="43">
        <v>130.36000000000001</v>
      </c>
      <c r="E876" s="43"/>
      <c r="F876" s="10"/>
      <c r="G876" s="10"/>
      <c r="H876" s="10"/>
      <c r="I876" s="10"/>
    </row>
    <row r="877" spans="1:9" s="21" customFormat="1" x14ac:dyDescent="0.25">
      <c r="A877" s="16">
        <v>41085</v>
      </c>
      <c r="B877" s="43">
        <v>416</v>
      </c>
      <c r="C877" s="36">
        <v>301967</v>
      </c>
      <c r="D877" s="43">
        <v>130.32</v>
      </c>
      <c r="E877" s="43"/>
      <c r="F877" s="10"/>
      <c r="G877" s="10"/>
      <c r="H877" s="10"/>
      <c r="I877" s="10"/>
    </row>
    <row r="878" spans="1:9" s="21" customFormat="1" x14ac:dyDescent="0.25">
      <c r="A878" s="16">
        <v>41086</v>
      </c>
      <c r="B878" s="43">
        <v>420</v>
      </c>
      <c r="C878" s="36">
        <v>126730</v>
      </c>
      <c r="D878" s="43">
        <v>130.55000000000001</v>
      </c>
      <c r="E878" s="43"/>
      <c r="F878" s="10"/>
      <c r="G878" s="10"/>
      <c r="H878" s="10"/>
      <c r="I878" s="10"/>
    </row>
    <row r="879" spans="1:9" s="21" customFormat="1" x14ac:dyDescent="0.25">
      <c r="A879" s="16">
        <v>41087</v>
      </c>
      <c r="B879" s="43">
        <v>420</v>
      </c>
      <c r="C879" s="36">
        <v>132828</v>
      </c>
      <c r="D879" s="43">
        <v>130.37</v>
      </c>
      <c r="E879" s="43"/>
      <c r="F879" s="10"/>
      <c r="G879" s="10"/>
      <c r="H879" s="10"/>
      <c r="I879" s="10"/>
    </row>
    <row r="880" spans="1:9" s="21" customFormat="1" x14ac:dyDescent="0.25">
      <c r="A880" s="16">
        <v>41088</v>
      </c>
      <c r="B880" s="43">
        <v>425.1</v>
      </c>
      <c r="C880" s="36">
        <v>237063</v>
      </c>
      <c r="D880" s="43">
        <v>131.19999999999999</v>
      </c>
      <c r="E880" s="43"/>
      <c r="F880" s="10"/>
      <c r="G880" s="10"/>
      <c r="H880" s="10"/>
      <c r="I880" s="10"/>
    </row>
    <row r="881" spans="1:9" s="21" customFormat="1" x14ac:dyDescent="0.25">
      <c r="A881" s="13">
        <v>41089</v>
      </c>
      <c r="B881" s="44">
        <v>430</v>
      </c>
      <c r="C881" s="54">
        <v>183054</v>
      </c>
      <c r="D881" s="44">
        <v>131.96</v>
      </c>
      <c r="E881" s="44"/>
      <c r="F881" s="10"/>
      <c r="G881" s="10"/>
      <c r="H881" s="10"/>
      <c r="I881" s="10"/>
    </row>
    <row r="882" spans="1:9" s="21" customFormat="1" x14ac:dyDescent="0.25">
      <c r="A882" s="30"/>
      <c r="F882" s="10"/>
      <c r="G882" s="10"/>
      <c r="H882" s="10"/>
      <c r="I882" s="10"/>
    </row>
    <row r="883" spans="1:9" s="21" customFormat="1" ht="80.25" customHeight="1" x14ac:dyDescent="0.3">
      <c r="A883" s="45" t="s">
        <v>232</v>
      </c>
      <c r="B883" s="53"/>
      <c r="C883" s="53"/>
      <c r="D883" s="53"/>
      <c r="E883" s="52"/>
      <c r="F883" s="10"/>
      <c r="G883" s="10"/>
      <c r="H883" s="10"/>
      <c r="I883" s="10"/>
    </row>
    <row r="884" spans="1:9" s="21" customFormat="1" x14ac:dyDescent="0.25">
      <c r="A884" s="30"/>
      <c r="F884" s="10"/>
      <c r="G884" s="10"/>
      <c r="H884" s="10"/>
      <c r="I884" s="10"/>
    </row>
    <row r="885" spans="1:9" s="21" customFormat="1" x14ac:dyDescent="0.25">
      <c r="A885" s="30"/>
      <c r="F885" s="10"/>
      <c r="G885" s="10"/>
      <c r="H885" s="10"/>
      <c r="I885" s="10"/>
    </row>
    <row r="886" spans="1:9" s="21" customFormat="1" x14ac:dyDescent="0.25">
      <c r="A886" s="30"/>
      <c r="F886" s="10"/>
      <c r="G886" s="10"/>
      <c r="H886" s="10"/>
      <c r="I886" s="10"/>
    </row>
    <row r="887" spans="1:9" s="21" customFormat="1" x14ac:dyDescent="0.25">
      <c r="A887" s="30"/>
      <c r="F887" s="10"/>
      <c r="G887" s="10"/>
      <c r="H887" s="10"/>
      <c r="I887" s="10"/>
    </row>
    <row r="888" spans="1:9" s="21" customFormat="1" x14ac:dyDescent="0.25">
      <c r="A888" s="30"/>
      <c r="F888" s="10"/>
      <c r="G888" s="10"/>
      <c r="H888" s="10"/>
      <c r="I888" s="10"/>
    </row>
    <row r="889" spans="1:9" s="21" customFormat="1" x14ac:dyDescent="0.25">
      <c r="A889" s="30"/>
      <c r="F889" s="10"/>
      <c r="G889" s="10"/>
      <c r="H889" s="10"/>
      <c r="I889" s="10"/>
    </row>
    <row r="891" spans="1:9" s="21" customFormat="1" x14ac:dyDescent="0.25">
      <c r="A891" s="30"/>
      <c r="F891" s="10"/>
      <c r="G891" s="10"/>
      <c r="H891" s="10"/>
      <c r="I891" s="10"/>
    </row>
    <row r="892" spans="1:9" s="21" customFormat="1" x14ac:dyDescent="0.25">
      <c r="A892" s="30"/>
      <c r="F892" s="10"/>
      <c r="G892" s="10"/>
      <c r="H892" s="10"/>
      <c r="I892" s="10"/>
    </row>
    <row r="893" spans="1:9" s="21" customFormat="1" x14ac:dyDescent="0.25">
      <c r="A893" s="30"/>
      <c r="F893" s="10"/>
      <c r="G893" s="10"/>
      <c r="H893" s="10"/>
      <c r="I893" s="10"/>
    </row>
    <row r="894" spans="1:9" s="21" customFormat="1" x14ac:dyDescent="0.25">
      <c r="A894" s="30"/>
      <c r="F894" s="10"/>
      <c r="G894" s="10"/>
      <c r="H894" s="10"/>
      <c r="I894" s="10"/>
    </row>
    <row r="895" spans="1:9" s="21" customFormat="1" x14ac:dyDescent="0.25">
      <c r="F895" s="10"/>
      <c r="G895" s="10"/>
      <c r="H895" s="10"/>
      <c r="I895" s="10"/>
    </row>
    <row r="896" spans="1:9" s="21" customFormat="1" x14ac:dyDescent="0.25">
      <c r="A896" s="30"/>
      <c r="F896" s="10"/>
      <c r="G896" s="10"/>
      <c r="H896" s="10"/>
      <c r="I896" s="10"/>
    </row>
    <row r="897" spans="1:9" s="21" customFormat="1" x14ac:dyDescent="0.25">
      <c r="A897" s="30"/>
      <c r="F897" s="10"/>
      <c r="G897" s="10"/>
      <c r="H897" s="10"/>
      <c r="I897" s="10"/>
    </row>
    <row r="898" spans="1:9" s="21" customFormat="1" x14ac:dyDescent="0.25">
      <c r="A898" s="30"/>
      <c r="F898" s="10"/>
      <c r="G898" s="10"/>
      <c r="H898" s="10"/>
      <c r="I898" s="10"/>
    </row>
    <row r="899" spans="1:9" s="21" customFormat="1" x14ac:dyDescent="0.25">
      <c r="A899" s="30"/>
      <c r="F899" s="10"/>
      <c r="G899" s="10"/>
      <c r="H899" s="10"/>
      <c r="I899" s="10"/>
    </row>
    <row r="900" spans="1:9" s="21" customFormat="1" x14ac:dyDescent="0.25">
      <c r="A900" s="30"/>
      <c r="F900" s="10"/>
      <c r="G900" s="10"/>
      <c r="H900" s="10"/>
      <c r="I900" s="10"/>
    </row>
    <row r="901" spans="1:9" s="21" customFormat="1" x14ac:dyDescent="0.25">
      <c r="A901" s="30"/>
      <c r="F901" s="10"/>
      <c r="G901" s="10"/>
      <c r="H901" s="10"/>
      <c r="I901" s="10"/>
    </row>
    <row r="902" spans="1:9" s="21" customFormat="1" x14ac:dyDescent="0.25">
      <c r="A902" s="30"/>
      <c r="F902" s="10"/>
      <c r="G902" s="10"/>
      <c r="H902" s="10"/>
      <c r="I902" s="10"/>
    </row>
    <row r="903" spans="1:9" s="21" customFormat="1" x14ac:dyDescent="0.25">
      <c r="A903" s="30"/>
      <c r="F903" s="10"/>
      <c r="G903" s="10"/>
      <c r="H903" s="10"/>
      <c r="I903" s="10"/>
    </row>
    <row r="904" spans="1:9" s="21" customFormat="1" x14ac:dyDescent="0.25">
      <c r="A904" s="30"/>
      <c r="F904" s="10"/>
      <c r="G904" s="10"/>
      <c r="H904" s="10"/>
      <c r="I904" s="10"/>
    </row>
    <row r="905" spans="1:9" s="21" customFormat="1" x14ac:dyDescent="0.25">
      <c r="A905" s="30"/>
      <c r="F905" s="10"/>
      <c r="G905" s="10"/>
      <c r="H905" s="10"/>
      <c r="I905" s="10"/>
    </row>
    <row r="906" spans="1:9" s="21" customFormat="1" x14ac:dyDescent="0.25">
      <c r="A906" s="30"/>
      <c r="F906" s="10"/>
      <c r="G906" s="10"/>
      <c r="H906" s="10"/>
      <c r="I906" s="10"/>
    </row>
    <row r="907" spans="1:9" s="21" customFormat="1" x14ac:dyDescent="0.25">
      <c r="A907" s="30"/>
      <c r="F907" s="10"/>
      <c r="G907" s="10"/>
      <c r="H907" s="10"/>
      <c r="I907" s="10"/>
    </row>
    <row r="908" spans="1:9" s="21" customFormat="1" x14ac:dyDescent="0.25">
      <c r="A908" s="30"/>
      <c r="F908" s="10"/>
      <c r="G908" s="10"/>
      <c r="H908" s="10"/>
      <c r="I908" s="10"/>
    </row>
    <row r="909" spans="1:9" s="21" customFormat="1" x14ac:dyDescent="0.25">
      <c r="A909" s="30"/>
      <c r="F909" s="10"/>
      <c r="G909" s="10"/>
      <c r="H909" s="10"/>
      <c r="I909" s="10"/>
    </row>
    <row r="910" spans="1:9" s="21" customFormat="1" x14ac:dyDescent="0.25">
      <c r="A910" s="30"/>
      <c r="F910" s="10"/>
      <c r="G910" s="10"/>
      <c r="H910" s="10"/>
      <c r="I910" s="10"/>
    </row>
    <row r="911" spans="1:9" s="21" customFormat="1" x14ac:dyDescent="0.25">
      <c r="A911" s="30"/>
      <c r="F911" s="10"/>
      <c r="G911" s="10"/>
      <c r="H911" s="10"/>
      <c r="I911" s="10"/>
    </row>
    <row r="912" spans="1:9" s="21" customFormat="1" x14ac:dyDescent="0.25">
      <c r="A912" s="30"/>
      <c r="F912" s="10"/>
      <c r="G912" s="10"/>
      <c r="H912" s="10"/>
      <c r="I912" s="10"/>
    </row>
    <row r="913" spans="1:9" s="21" customFormat="1" x14ac:dyDescent="0.25">
      <c r="A913" s="30"/>
      <c r="F913" s="10"/>
      <c r="G913" s="10"/>
      <c r="H913" s="10"/>
      <c r="I913" s="10"/>
    </row>
    <row r="914" spans="1:9" s="21" customFormat="1" x14ac:dyDescent="0.25">
      <c r="A914" s="30"/>
      <c r="F914" s="10"/>
      <c r="G914" s="10"/>
      <c r="H914" s="10"/>
      <c r="I914" s="10"/>
    </row>
    <row r="915" spans="1:9" s="21" customFormat="1" x14ac:dyDescent="0.25">
      <c r="A915" s="30"/>
      <c r="F915" s="10"/>
      <c r="G915" s="10"/>
      <c r="H915" s="10"/>
      <c r="I915" s="10"/>
    </row>
    <row r="916" spans="1:9" s="21" customFormat="1" x14ac:dyDescent="0.25">
      <c r="A916" s="30"/>
      <c r="F916" s="10"/>
      <c r="G916" s="10"/>
      <c r="H916" s="10"/>
      <c r="I916" s="10"/>
    </row>
    <row r="917" spans="1:9" s="21" customFormat="1" x14ac:dyDescent="0.25">
      <c r="A917" s="30"/>
      <c r="F917" s="10"/>
      <c r="G917" s="10"/>
      <c r="H917" s="10"/>
      <c r="I917" s="10"/>
    </row>
    <row r="918" spans="1:9" s="21" customFormat="1" x14ac:dyDescent="0.25">
      <c r="A918" s="30"/>
      <c r="F918" s="10"/>
      <c r="G918" s="10"/>
      <c r="H918" s="10"/>
      <c r="I918" s="10"/>
    </row>
    <row r="919" spans="1:9" s="21" customFormat="1" x14ac:dyDescent="0.25">
      <c r="A919" s="30"/>
      <c r="F919" s="10"/>
      <c r="G919" s="10"/>
      <c r="H919" s="10"/>
      <c r="I919" s="10"/>
    </row>
    <row r="920" spans="1:9" s="21" customFormat="1" x14ac:dyDescent="0.25">
      <c r="A920" s="30"/>
      <c r="F920" s="10"/>
      <c r="G920" s="10"/>
      <c r="H920" s="10"/>
      <c r="I920" s="10"/>
    </row>
    <row r="921" spans="1:9" s="21" customFormat="1" x14ac:dyDescent="0.25">
      <c r="A921" s="30"/>
      <c r="F921" s="10"/>
      <c r="G921" s="10"/>
      <c r="H921" s="10"/>
      <c r="I921" s="10"/>
    </row>
    <row r="922" spans="1:9" s="21" customFormat="1" x14ac:dyDescent="0.25">
      <c r="A922" s="30"/>
      <c r="F922" s="10"/>
      <c r="G922" s="10"/>
      <c r="H922" s="10"/>
      <c r="I922" s="10"/>
    </row>
    <row r="923" spans="1:9" s="21" customFormat="1" x14ac:dyDescent="0.25">
      <c r="A923" s="30"/>
      <c r="F923" s="10"/>
      <c r="G923" s="10"/>
      <c r="H923" s="10"/>
      <c r="I923" s="10"/>
    </row>
    <row r="924" spans="1:9" s="21" customFormat="1" x14ac:dyDescent="0.25">
      <c r="A924" s="30"/>
      <c r="F924" s="10"/>
      <c r="G924" s="10"/>
      <c r="H924" s="10"/>
      <c r="I924" s="10"/>
    </row>
    <row r="925" spans="1:9" s="21" customFormat="1" x14ac:dyDescent="0.25">
      <c r="A925" s="30"/>
      <c r="F925" s="10"/>
      <c r="G925" s="10"/>
      <c r="H925" s="10"/>
      <c r="I925" s="10"/>
    </row>
    <row r="926" spans="1:9" s="21" customFormat="1" x14ac:dyDescent="0.25">
      <c r="A926" s="30"/>
      <c r="F926" s="10"/>
      <c r="G926" s="10"/>
      <c r="H926" s="10"/>
      <c r="I926" s="10"/>
    </row>
    <row r="927" spans="1:9" s="21" customFormat="1" x14ac:dyDescent="0.25">
      <c r="A927" s="30"/>
      <c r="F927" s="10"/>
      <c r="G927" s="10"/>
      <c r="H927" s="10"/>
      <c r="I927" s="10"/>
    </row>
    <row r="928" spans="1:9" s="21" customFormat="1" x14ac:dyDescent="0.25">
      <c r="A928" s="30"/>
      <c r="F928" s="10"/>
      <c r="G928" s="10"/>
      <c r="H928" s="10"/>
      <c r="I928" s="10"/>
    </row>
    <row r="929" spans="1:9" s="21" customFormat="1" x14ac:dyDescent="0.25">
      <c r="A929" s="30"/>
      <c r="F929" s="10"/>
      <c r="G929" s="10"/>
      <c r="H929" s="10"/>
      <c r="I929" s="10"/>
    </row>
    <row r="930" spans="1:9" s="21" customFormat="1" x14ac:dyDescent="0.25">
      <c r="A930" s="30"/>
      <c r="F930" s="10"/>
      <c r="G930" s="10"/>
      <c r="H930" s="10"/>
      <c r="I930" s="10"/>
    </row>
    <row r="931" spans="1:9" s="21" customFormat="1" x14ac:dyDescent="0.25">
      <c r="A931" s="30"/>
      <c r="F931" s="10"/>
      <c r="G931" s="10"/>
      <c r="H931" s="10"/>
      <c r="I931" s="10"/>
    </row>
    <row r="932" spans="1:9" s="21" customFormat="1" x14ac:dyDescent="0.25">
      <c r="A932" s="30"/>
      <c r="F932" s="10"/>
      <c r="G932" s="10"/>
      <c r="H932" s="10"/>
      <c r="I932" s="10"/>
    </row>
    <row r="933" spans="1:9" s="21" customFormat="1" x14ac:dyDescent="0.25">
      <c r="A933" s="30"/>
      <c r="F933" s="10"/>
      <c r="G933" s="10"/>
      <c r="H933" s="10"/>
      <c r="I933" s="10"/>
    </row>
    <row r="934" spans="1:9" s="21" customFormat="1" x14ac:dyDescent="0.25">
      <c r="A934" s="30"/>
      <c r="F934" s="10"/>
      <c r="G934" s="10"/>
      <c r="H934" s="10"/>
      <c r="I934" s="10"/>
    </row>
    <row r="935" spans="1:9" s="21" customFormat="1" x14ac:dyDescent="0.25">
      <c r="A935" s="30"/>
      <c r="F935" s="10"/>
      <c r="G935" s="10"/>
      <c r="H935" s="10"/>
      <c r="I935" s="10"/>
    </row>
    <row r="936" spans="1:9" s="21" customFormat="1" x14ac:dyDescent="0.25">
      <c r="A936" s="30"/>
      <c r="F936" s="10"/>
      <c r="G936" s="10"/>
      <c r="H936" s="10"/>
      <c r="I936" s="10"/>
    </row>
    <row r="937" spans="1:9" s="21" customFormat="1" x14ac:dyDescent="0.25">
      <c r="A937" s="30"/>
      <c r="F937" s="10"/>
      <c r="G937" s="10"/>
      <c r="H937" s="10"/>
      <c r="I937" s="10"/>
    </row>
    <row r="938" spans="1:9" s="21" customFormat="1" x14ac:dyDescent="0.25">
      <c r="A938" s="30"/>
      <c r="F938" s="10"/>
      <c r="G938" s="10"/>
      <c r="H938" s="10"/>
      <c r="I938" s="10"/>
    </row>
    <row r="939" spans="1:9" s="21" customFormat="1" x14ac:dyDescent="0.25">
      <c r="A939" s="30"/>
      <c r="F939" s="10"/>
      <c r="G939" s="10"/>
      <c r="H939" s="10"/>
      <c r="I939" s="10"/>
    </row>
    <row r="940" spans="1:9" s="21" customFormat="1" x14ac:dyDescent="0.25">
      <c r="A940" s="30"/>
      <c r="F940" s="10"/>
      <c r="G940" s="10"/>
      <c r="H940" s="10"/>
      <c r="I940" s="10"/>
    </row>
    <row r="941" spans="1:9" s="21" customFormat="1" x14ac:dyDescent="0.25">
      <c r="A941" s="30"/>
      <c r="F941" s="10"/>
      <c r="G941" s="10"/>
      <c r="H941" s="10"/>
      <c r="I941" s="10"/>
    </row>
    <row r="942" spans="1:9" s="21" customFormat="1" x14ac:dyDescent="0.25">
      <c r="A942" s="30"/>
      <c r="F942" s="10"/>
      <c r="G942" s="10"/>
      <c r="H942" s="10"/>
      <c r="I942" s="10"/>
    </row>
    <row r="943" spans="1:9" s="21" customFormat="1" x14ac:dyDescent="0.25">
      <c r="A943" s="30"/>
      <c r="F943" s="10"/>
      <c r="G943" s="10"/>
      <c r="H943" s="10"/>
      <c r="I943" s="10"/>
    </row>
    <row r="944" spans="1:9" s="21" customFormat="1" x14ac:dyDescent="0.25">
      <c r="A944" s="30"/>
      <c r="F944" s="10"/>
      <c r="G944" s="10"/>
      <c r="H944" s="10"/>
      <c r="I944" s="10"/>
    </row>
    <row r="945" spans="1:9" s="21" customFormat="1" x14ac:dyDescent="0.25">
      <c r="A945" s="30"/>
      <c r="F945" s="10"/>
      <c r="G945" s="10"/>
      <c r="H945" s="10"/>
      <c r="I945" s="10"/>
    </row>
    <row r="946" spans="1:9" s="21" customFormat="1" x14ac:dyDescent="0.25">
      <c r="A946" s="30"/>
      <c r="F946" s="10"/>
      <c r="G946" s="10"/>
      <c r="H946" s="10"/>
      <c r="I946" s="10"/>
    </row>
    <row r="947" spans="1:9" s="21" customFormat="1" x14ac:dyDescent="0.25">
      <c r="A947" s="30"/>
      <c r="F947" s="10"/>
      <c r="G947" s="10"/>
      <c r="H947" s="10"/>
      <c r="I947" s="10"/>
    </row>
    <row r="948" spans="1:9" s="21" customFormat="1" x14ac:dyDescent="0.25">
      <c r="A948" s="30"/>
      <c r="F948" s="10"/>
      <c r="G948" s="10"/>
      <c r="H948" s="10"/>
      <c r="I948" s="10"/>
    </row>
    <row r="949" spans="1:9" s="21" customFormat="1" x14ac:dyDescent="0.25">
      <c r="A949" s="30"/>
      <c r="F949" s="10"/>
      <c r="G949" s="10"/>
      <c r="H949" s="10"/>
      <c r="I949" s="10"/>
    </row>
    <row r="950" spans="1:9" s="21" customFormat="1" x14ac:dyDescent="0.25">
      <c r="A950" s="30"/>
      <c r="F950" s="10"/>
      <c r="G950" s="10"/>
      <c r="H950" s="10"/>
      <c r="I950" s="10"/>
    </row>
    <row r="951" spans="1:9" s="21" customFormat="1" x14ac:dyDescent="0.25">
      <c r="A951" s="30"/>
      <c r="F951" s="10"/>
      <c r="G951" s="10"/>
      <c r="H951" s="10"/>
      <c r="I951" s="10"/>
    </row>
    <row r="952" spans="1:9" s="21" customFormat="1" x14ac:dyDescent="0.25">
      <c r="A952" s="30"/>
      <c r="F952" s="10"/>
      <c r="G952" s="10"/>
      <c r="H952" s="10"/>
      <c r="I952" s="10"/>
    </row>
    <row r="953" spans="1:9" s="21" customFormat="1" x14ac:dyDescent="0.25">
      <c r="A953" s="30"/>
      <c r="F953" s="10"/>
      <c r="G953" s="10"/>
      <c r="H953" s="10"/>
      <c r="I953" s="10"/>
    </row>
    <row r="954" spans="1:9" s="21" customFormat="1" x14ac:dyDescent="0.25">
      <c r="A954" s="30"/>
      <c r="F954" s="10"/>
      <c r="G954" s="10"/>
      <c r="H954" s="10"/>
      <c r="I954" s="10"/>
    </row>
    <row r="955" spans="1:9" s="21" customFormat="1" x14ac:dyDescent="0.25">
      <c r="A955" s="30"/>
      <c r="F955" s="10"/>
      <c r="G955" s="10"/>
      <c r="H955" s="10"/>
      <c r="I955" s="10"/>
    </row>
    <row r="956" spans="1:9" s="21" customFormat="1" x14ac:dyDescent="0.25">
      <c r="A956" s="30"/>
      <c r="F956" s="10"/>
      <c r="G956" s="10"/>
      <c r="H956" s="10"/>
      <c r="I956" s="10"/>
    </row>
    <row r="957" spans="1:9" s="21" customFormat="1" x14ac:dyDescent="0.25">
      <c r="A957" s="30"/>
      <c r="F957" s="10"/>
      <c r="G957" s="10"/>
      <c r="H957" s="10"/>
      <c r="I957" s="10"/>
    </row>
    <row r="958" spans="1:9" s="21" customFormat="1" x14ac:dyDescent="0.25">
      <c r="A958" s="30"/>
      <c r="F958" s="10"/>
      <c r="G958" s="10"/>
      <c r="H958" s="10"/>
      <c r="I958" s="10"/>
    </row>
    <row r="959" spans="1:9" s="21" customFormat="1" x14ac:dyDescent="0.25">
      <c r="A959" s="30"/>
      <c r="F959" s="10"/>
      <c r="G959" s="10"/>
      <c r="H959" s="10"/>
      <c r="I959" s="10"/>
    </row>
    <row r="960" spans="1:9" s="21" customFormat="1" x14ac:dyDescent="0.25">
      <c r="A960" s="30"/>
      <c r="F960" s="10"/>
      <c r="G960" s="10"/>
      <c r="H960" s="10"/>
      <c r="I960" s="10"/>
    </row>
    <row r="961" spans="1:9" s="21" customFormat="1" x14ac:dyDescent="0.25">
      <c r="A961" s="30"/>
      <c r="F961" s="10"/>
      <c r="G961" s="10"/>
      <c r="H961" s="10"/>
      <c r="I961" s="10"/>
    </row>
    <row r="962" spans="1:9" s="21" customFormat="1" x14ac:dyDescent="0.25">
      <c r="A962" s="30"/>
      <c r="F962" s="10"/>
      <c r="G962" s="10"/>
      <c r="H962" s="10"/>
      <c r="I962" s="10"/>
    </row>
    <row r="963" spans="1:9" s="21" customFormat="1" x14ac:dyDescent="0.25">
      <c r="A963" s="30"/>
      <c r="F963" s="10"/>
      <c r="G963" s="10"/>
      <c r="H963" s="10"/>
      <c r="I963" s="10"/>
    </row>
    <row r="964" spans="1:9" s="21" customFormat="1" x14ac:dyDescent="0.25">
      <c r="A964" s="30"/>
      <c r="F964" s="10"/>
      <c r="G964" s="10"/>
      <c r="H964" s="10"/>
      <c r="I964" s="10"/>
    </row>
    <row r="965" spans="1:9" s="21" customFormat="1" x14ac:dyDescent="0.25">
      <c r="A965" s="30"/>
      <c r="F965" s="10"/>
      <c r="G965" s="10"/>
      <c r="H965" s="10"/>
      <c r="I965" s="10"/>
    </row>
    <row r="966" spans="1:9" s="21" customFormat="1" x14ac:dyDescent="0.25">
      <c r="A966" s="30"/>
      <c r="F966" s="10"/>
      <c r="G966" s="10"/>
      <c r="H966" s="10"/>
      <c r="I966" s="10"/>
    </row>
    <row r="967" spans="1:9" s="21" customFormat="1" x14ac:dyDescent="0.25">
      <c r="A967" s="30"/>
      <c r="F967" s="10"/>
      <c r="G967" s="10"/>
      <c r="H967" s="10"/>
      <c r="I967" s="10"/>
    </row>
    <row r="968" spans="1:9" s="21" customFormat="1" x14ac:dyDescent="0.25">
      <c r="A968" s="30"/>
      <c r="F968" s="10"/>
      <c r="G968" s="10"/>
      <c r="H968" s="10"/>
      <c r="I968" s="10"/>
    </row>
    <row r="969" spans="1:9" s="21" customFormat="1" x14ac:dyDescent="0.25">
      <c r="A969" s="30"/>
      <c r="F969" s="10"/>
      <c r="G969" s="10"/>
      <c r="H969" s="10"/>
      <c r="I969" s="10"/>
    </row>
    <row r="970" spans="1:9" s="21" customFormat="1" x14ac:dyDescent="0.25">
      <c r="A970" s="30"/>
      <c r="F970" s="10"/>
      <c r="G970" s="10"/>
      <c r="H970" s="10"/>
      <c r="I970" s="10"/>
    </row>
    <row r="971" spans="1:9" s="21" customFormat="1" x14ac:dyDescent="0.25">
      <c r="A971" s="30"/>
      <c r="F971" s="10"/>
      <c r="G971" s="10"/>
      <c r="H971" s="10"/>
      <c r="I971" s="10"/>
    </row>
    <row r="972" spans="1:9" s="21" customFormat="1" x14ac:dyDescent="0.25">
      <c r="A972" s="30"/>
      <c r="F972" s="10"/>
      <c r="G972" s="10"/>
      <c r="H972" s="10"/>
      <c r="I972" s="10"/>
    </row>
    <row r="973" spans="1:9" s="21" customFormat="1" x14ac:dyDescent="0.25">
      <c r="A973" s="30"/>
      <c r="F973" s="10"/>
      <c r="G973" s="10"/>
      <c r="H973" s="10"/>
      <c r="I973" s="10"/>
    </row>
    <row r="974" spans="1:9" s="21" customFormat="1" x14ac:dyDescent="0.25">
      <c r="A974" s="30"/>
      <c r="F974" s="10"/>
      <c r="G974" s="10"/>
      <c r="H974" s="10"/>
      <c r="I974" s="10"/>
    </row>
    <row r="975" spans="1:9" s="21" customFormat="1" x14ac:dyDescent="0.25">
      <c r="A975" s="30"/>
      <c r="F975" s="10"/>
      <c r="G975" s="10"/>
      <c r="H975" s="10"/>
      <c r="I975" s="10"/>
    </row>
    <row r="976" spans="1:9" s="21" customFormat="1" x14ac:dyDescent="0.25">
      <c r="A976" s="30"/>
      <c r="F976" s="10"/>
      <c r="G976" s="10"/>
      <c r="H976" s="10"/>
      <c r="I976" s="10"/>
    </row>
    <row r="977" spans="1:9" s="21" customFormat="1" x14ac:dyDescent="0.25">
      <c r="A977" s="30"/>
      <c r="F977" s="10"/>
      <c r="G977" s="10"/>
      <c r="H977" s="10"/>
      <c r="I977" s="10"/>
    </row>
    <row r="978" spans="1:9" s="21" customFormat="1" x14ac:dyDescent="0.25">
      <c r="A978" s="30"/>
      <c r="F978" s="10"/>
      <c r="G978" s="10"/>
      <c r="H978" s="10"/>
      <c r="I978" s="10"/>
    </row>
    <row r="979" spans="1:9" s="21" customFormat="1" x14ac:dyDescent="0.25">
      <c r="A979" s="30"/>
      <c r="F979" s="10"/>
      <c r="G979" s="10"/>
      <c r="H979" s="10"/>
      <c r="I979" s="10"/>
    </row>
    <row r="980" spans="1:9" s="21" customFormat="1" x14ac:dyDescent="0.25">
      <c r="A980" s="30"/>
      <c r="F980" s="10"/>
      <c r="G980" s="10"/>
      <c r="H980" s="10"/>
      <c r="I980" s="10"/>
    </row>
    <row r="981" spans="1:9" s="21" customFormat="1" x14ac:dyDescent="0.25">
      <c r="A981" s="30"/>
      <c r="F981" s="10"/>
      <c r="G981" s="10"/>
      <c r="H981" s="10"/>
      <c r="I981" s="10"/>
    </row>
    <row r="982" spans="1:9" s="21" customFormat="1" x14ac:dyDescent="0.25">
      <c r="A982" s="30"/>
      <c r="F982" s="10"/>
      <c r="G982" s="10"/>
      <c r="H982" s="10"/>
      <c r="I982" s="10"/>
    </row>
    <row r="983" spans="1:9" s="21" customFormat="1" x14ac:dyDescent="0.25">
      <c r="A983" s="30"/>
      <c r="F983" s="10"/>
      <c r="G983" s="10"/>
      <c r="H983" s="10"/>
      <c r="I983" s="10"/>
    </row>
    <row r="984" spans="1:9" s="21" customFormat="1" x14ac:dyDescent="0.25">
      <c r="A984" s="30"/>
      <c r="F984" s="10"/>
      <c r="G984" s="10"/>
      <c r="H984" s="10"/>
      <c r="I984" s="10"/>
    </row>
    <row r="985" spans="1:9" s="21" customFormat="1" x14ac:dyDescent="0.25">
      <c r="A985" s="30"/>
      <c r="F985" s="10"/>
      <c r="G985" s="10"/>
      <c r="H985" s="10"/>
      <c r="I985" s="10"/>
    </row>
    <row r="986" spans="1:9" s="21" customFormat="1" x14ac:dyDescent="0.25">
      <c r="A986" s="30"/>
      <c r="F986" s="10"/>
      <c r="G986" s="10"/>
      <c r="H986" s="10"/>
      <c r="I986" s="10"/>
    </row>
    <row r="987" spans="1:9" s="21" customFormat="1" x14ac:dyDescent="0.25">
      <c r="A987" s="30"/>
      <c r="F987" s="10"/>
      <c r="G987" s="10"/>
      <c r="H987" s="10"/>
      <c r="I987" s="10"/>
    </row>
    <row r="988" spans="1:9" s="21" customFormat="1" x14ac:dyDescent="0.25">
      <c r="A988" s="30"/>
      <c r="F988" s="10"/>
      <c r="G988" s="10"/>
      <c r="H988" s="10"/>
      <c r="I988" s="10"/>
    </row>
    <row r="989" spans="1:9" s="21" customFormat="1" x14ac:dyDescent="0.25">
      <c r="A989" s="30"/>
      <c r="F989" s="10"/>
      <c r="G989" s="10"/>
      <c r="H989" s="10"/>
      <c r="I989" s="10"/>
    </row>
    <row r="990" spans="1:9" s="21" customFormat="1" x14ac:dyDescent="0.25">
      <c r="A990" s="30"/>
      <c r="F990" s="10"/>
      <c r="G990" s="10"/>
      <c r="H990" s="10"/>
      <c r="I990" s="10"/>
    </row>
    <row r="991" spans="1:9" s="21" customFormat="1" x14ac:dyDescent="0.25">
      <c r="A991" s="30"/>
      <c r="F991" s="10"/>
      <c r="G991" s="10"/>
      <c r="H991" s="10"/>
      <c r="I991" s="10"/>
    </row>
    <row r="992" spans="1:9" s="21" customFormat="1" x14ac:dyDescent="0.25">
      <c r="A992" s="30"/>
      <c r="F992" s="10"/>
      <c r="G992" s="10"/>
      <c r="H992" s="10"/>
      <c r="I992" s="10"/>
    </row>
    <row r="993" spans="1:9" s="21" customFormat="1" x14ac:dyDescent="0.25">
      <c r="A993" s="30"/>
      <c r="F993" s="10"/>
      <c r="G993" s="10"/>
      <c r="H993" s="10"/>
      <c r="I993" s="10"/>
    </row>
    <row r="994" spans="1:9" s="21" customFormat="1" x14ac:dyDescent="0.25">
      <c r="A994" s="30"/>
      <c r="F994" s="10"/>
      <c r="G994" s="10"/>
      <c r="H994" s="10"/>
      <c r="I994" s="10"/>
    </row>
    <row r="995" spans="1:9" s="21" customFormat="1" x14ac:dyDescent="0.25">
      <c r="A995" s="30"/>
      <c r="F995" s="10"/>
      <c r="G995" s="10"/>
      <c r="H995" s="10"/>
      <c r="I995" s="10"/>
    </row>
    <row r="996" spans="1:9" s="21" customFormat="1" x14ac:dyDescent="0.25">
      <c r="A996" s="30"/>
      <c r="F996" s="10"/>
      <c r="G996" s="10"/>
      <c r="H996" s="10"/>
      <c r="I996" s="10"/>
    </row>
    <row r="997" spans="1:9" s="21" customFormat="1" x14ac:dyDescent="0.25">
      <c r="A997" s="30"/>
      <c r="F997" s="10"/>
      <c r="G997" s="10"/>
      <c r="H997" s="10"/>
      <c r="I997" s="10"/>
    </row>
    <row r="998" spans="1:9" s="21" customFormat="1" x14ac:dyDescent="0.25">
      <c r="A998" s="30"/>
      <c r="F998" s="10"/>
      <c r="G998" s="10"/>
      <c r="H998" s="10"/>
      <c r="I998" s="10"/>
    </row>
    <row r="999" spans="1:9" s="21" customFormat="1" x14ac:dyDescent="0.25">
      <c r="A999" s="30"/>
      <c r="F999" s="10"/>
      <c r="G999" s="10"/>
      <c r="H999" s="10"/>
      <c r="I999" s="10"/>
    </row>
    <row r="1000" spans="1:9" s="21" customFormat="1" x14ac:dyDescent="0.25">
      <c r="A1000" s="30"/>
      <c r="F1000" s="10"/>
      <c r="G1000" s="10"/>
      <c r="H1000" s="10"/>
      <c r="I1000" s="10"/>
    </row>
    <row r="1001" spans="1:9" s="21" customFormat="1" x14ac:dyDescent="0.25">
      <c r="A1001" s="30"/>
      <c r="F1001" s="10"/>
      <c r="G1001" s="10"/>
      <c r="H1001" s="10"/>
      <c r="I1001" s="10"/>
    </row>
    <row r="1002" spans="1:9" s="21" customFormat="1" x14ac:dyDescent="0.25">
      <c r="A1002" s="30"/>
      <c r="F1002" s="10"/>
      <c r="G1002" s="10"/>
      <c r="H1002" s="10"/>
      <c r="I1002" s="10"/>
    </row>
    <row r="1003" spans="1:9" s="21" customFormat="1" x14ac:dyDescent="0.25">
      <c r="A1003" s="30"/>
      <c r="F1003" s="10"/>
      <c r="G1003" s="10"/>
      <c r="H1003" s="10"/>
      <c r="I1003" s="10"/>
    </row>
    <row r="1004" spans="1:9" s="21" customFormat="1" x14ac:dyDescent="0.25">
      <c r="A1004" s="30"/>
      <c r="F1004" s="10"/>
      <c r="G1004" s="10"/>
      <c r="H1004" s="10"/>
      <c r="I1004" s="10"/>
    </row>
    <row r="1005" spans="1:9" s="21" customFormat="1" x14ac:dyDescent="0.25">
      <c r="A1005" s="30"/>
      <c r="F1005" s="10"/>
      <c r="G1005" s="10"/>
      <c r="H1005" s="10"/>
      <c r="I1005" s="10"/>
    </row>
    <row r="1006" spans="1:9" s="21" customFormat="1" x14ac:dyDescent="0.25">
      <c r="A1006" s="30"/>
      <c r="F1006" s="10"/>
      <c r="G1006" s="10"/>
      <c r="H1006" s="10"/>
      <c r="I1006" s="10"/>
    </row>
    <row r="1007" spans="1:9" s="21" customFormat="1" x14ac:dyDescent="0.25">
      <c r="A1007" s="30"/>
      <c r="F1007" s="10"/>
      <c r="G1007" s="10"/>
      <c r="H1007" s="10"/>
      <c r="I1007" s="10"/>
    </row>
    <row r="1008" spans="1:9" s="21" customFormat="1" x14ac:dyDescent="0.25">
      <c r="A1008" s="30"/>
      <c r="F1008" s="10"/>
      <c r="G1008" s="10"/>
      <c r="H1008" s="10"/>
      <c r="I1008" s="10"/>
    </row>
    <row r="1009" spans="1:9" s="21" customFormat="1" x14ac:dyDescent="0.25">
      <c r="A1009" s="30"/>
      <c r="F1009" s="10"/>
      <c r="G1009" s="10"/>
      <c r="H1009" s="10"/>
      <c r="I1009" s="10"/>
    </row>
    <row r="1010" spans="1:9" s="21" customFormat="1" x14ac:dyDescent="0.25">
      <c r="A1010" s="30"/>
      <c r="F1010" s="10"/>
      <c r="G1010" s="10"/>
      <c r="H1010" s="10"/>
      <c r="I1010" s="10"/>
    </row>
    <row r="1011" spans="1:9" s="21" customFormat="1" x14ac:dyDescent="0.25">
      <c r="A1011" s="30"/>
      <c r="F1011" s="10"/>
      <c r="G1011" s="10"/>
      <c r="H1011" s="10"/>
      <c r="I1011" s="10"/>
    </row>
    <row r="1012" spans="1:9" s="21" customFormat="1" x14ac:dyDescent="0.25">
      <c r="A1012" s="30"/>
      <c r="F1012" s="10"/>
      <c r="G1012" s="10"/>
      <c r="H1012" s="10"/>
      <c r="I1012" s="10"/>
    </row>
    <row r="1013" spans="1:9" s="21" customFormat="1" x14ac:dyDescent="0.25">
      <c r="A1013" s="30"/>
      <c r="F1013" s="10"/>
      <c r="G1013" s="10"/>
      <c r="H1013" s="10"/>
      <c r="I1013" s="10"/>
    </row>
    <row r="1014" spans="1:9" s="21" customFormat="1" x14ac:dyDescent="0.25">
      <c r="A1014" s="30"/>
      <c r="F1014" s="10"/>
      <c r="G1014" s="10"/>
      <c r="H1014" s="10"/>
      <c r="I1014" s="10"/>
    </row>
    <row r="1015" spans="1:9" s="21" customFormat="1" x14ac:dyDescent="0.25">
      <c r="A1015" s="30"/>
      <c r="F1015" s="10"/>
      <c r="G1015" s="10"/>
      <c r="H1015" s="10"/>
      <c r="I1015" s="10"/>
    </row>
    <row r="1016" spans="1:9" s="21" customFormat="1" x14ac:dyDescent="0.25">
      <c r="A1016" s="30"/>
      <c r="F1016" s="10"/>
      <c r="G1016" s="10"/>
      <c r="H1016" s="10"/>
      <c r="I1016" s="10"/>
    </row>
    <row r="1017" spans="1:9" s="21" customFormat="1" x14ac:dyDescent="0.25">
      <c r="A1017" s="30"/>
      <c r="F1017" s="10"/>
      <c r="G1017" s="10"/>
      <c r="H1017" s="10"/>
      <c r="I1017" s="10"/>
    </row>
    <row r="1018" spans="1:9" s="21" customFormat="1" x14ac:dyDescent="0.25">
      <c r="A1018" s="30"/>
      <c r="F1018" s="10"/>
      <c r="G1018" s="10"/>
      <c r="H1018" s="10"/>
      <c r="I1018" s="10"/>
    </row>
    <row r="1019" spans="1:9" s="21" customFormat="1" x14ac:dyDescent="0.25">
      <c r="A1019" s="30"/>
      <c r="F1019" s="10"/>
      <c r="G1019" s="10"/>
      <c r="H1019" s="10"/>
      <c r="I1019" s="10"/>
    </row>
    <row r="1020" spans="1:9" s="21" customFormat="1" x14ac:dyDescent="0.25">
      <c r="A1020" s="30"/>
      <c r="F1020" s="10"/>
      <c r="G1020" s="10"/>
      <c r="H1020" s="10"/>
      <c r="I1020" s="10"/>
    </row>
    <row r="1021" spans="1:9" s="21" customFormat="1" x14ac:dyDescent="0.25">
      <c r="A1021" s="30"/>
      <c r="F1021" s="10"/>
      <c r="G1021" s="10"/>
      <c r="H1021" s="10"/>
      <c r="I1021" s="10"/>
    </row>
    <row r="1022" spans="1:9" s="21" customFormat="1" x14ac:dyDescent="0.25">
      <c r="A1022" s="30"/>
      <c r="F1022" s="10"/>
      <c r="G1022" s="10"/>
      <c r="H1022" s="10"/>
      <c r="I1022" s="10"/>
    </row>
    <row r="1023" spans="1:9" s="21" customFormat="1" x14ac:dyDescent="0.25">
      <c r="A1023" s="30"/>
      <c r="F1023" s="10"/>
      <c r="G1023" s="10"/>
      <c r="H1023" s="10"/>
      <c r="I1023" s="10"/>
    </row>
    <row r="1024" spans="1:9" s="21" customFormat="1" x14ac:dyDescent="0.25">
      <c r="A1024" s="30"/>
      <c r="F1024" s="10"/>
      <c r="G1024" s="10"/>
      <c r="H1024" s="10"/>
      <c r="I1024" s="10"/>
    </row>
    <row r="1025" spans="1:9" s="21" customFormat="1" x14ac:dyDescent="0.25">
      <c r="A1025" s="30"/>
      <c r="F1025" s="10"/>
      <c r="G1025" s="10"/>
      <c r="H1025" s="10"/>
      <c r="I1025" s="10"/>
    </row>
    <row r="1026" spans="1:9" s="21" customFormat="1" x14ac:dyDescent="0.25">
      <c r="A1026" s="30"/>
      <c r="F1026" s="10"/>
      <c r="G1026" s="10"/>
      <c r="H1026" s="10"/>
      <c r="I1026" s="10"/>
    </row>
    <row r="1027" spans="1:9" s="21" customFormat="1" x14ac:dyDescent="0.25">
      <c r="A1027" s="30"/>
      <c r="F1027" s="10"/>
      <c r="G1027" s="10"/>
      <c r="H1027" s="10"/>
      <c r="I1027" s="10"/>
    </row>
    <row r="1028" spans="1:9" s="21" customFormat="1" x14ac:dyDescent="0.25">
      <c r="A1028" s="30"/>
      <c r="F1028" s="10"/>
      <c r="G1028" s="10"/>
      <c r="H1028" s="10"/>
      <c r="I1028" s="10"/>
    </row>
    <row r="1029" spans="1:9" s="21" customFormat="1" x14ac:dyDescent="0.25">
      <c r="A1029" s="30"/>
      <c r="F1029" s="10"/>
      <c r="G1029" s="10"/>
      <c r="H1029" s="10"/>
      <c r="I1029" s="10"/>
    </row>
    <row r="1030" spans="1:9" s="21" customFormat="1" x14ac:dyDescent="0.25">
      <c r="A1030" s="30"/>
      <c r="F1030" s="10"/>
      <c r="G1030" s="10"/>
      <c r="H1030" s="10"/>
      <c r="I1030" s="10"/>
    </row>
    <row r="1031" spans="1:9" s="21" customFormat="1" x14ac:dyDescent="0.25">
      <c r="A1031" s="30"/>
      <c r="F1031" s="10"/>
      <c r="G1031" s="10"/>
      <c r="H1031" s="10"/>
      <c r="I1031" s="10"/>
    </row>
    <row r="1032" spans="1:9" s="21" customFormat="1" x14ac:dyDescent="0.25">
      <c r="A1032" s="30"/>
      <c r="F1032" s="10"/>
      <c r="G1032" s="10"/>
      <c r="H1032" s="10"/>
      <c r="I1032" s="10"/>
    </row>
    <row r="1033" spans="1:9" s="21" customFormat="1" x14ac:dyDescent="0.25">
      <c r="A1033" s="30"/>
      <c r="F1033" s="10"/>
      <c r="G1033" s="10"/>
      <c r="H1033" s="10"/>
      <c r="I1033" s="10"/>
    </row>
    <row r="1034" spans="1:9" s="21" customFormat="1" x14ac:dyDescent="0.25">
      <c r="A1034" s="30"/>
      <c r="F1034" s="10"/>
      <c r="G1034" s="10"/>
      <c r="H1034" s="10"/>
      <c r="I1034" s="10"/>
    </row>
    <row r="1035" spans="1:9" s="21" customFormat="1" x14ac:dyDescent="0.25">
      <c r="A1035" s="30"/>
      <c r="F1035" s="10"/>
      <c r="G1035" s="10"/>
      <c r="H1035" s="10"/>
      <c r="I1035" s="10"/>
    </row>
    <row r="1036" spans="1:9" s="21" customFormat="1" x14ac:dyDescent="0.25">
      <c r="A1036" s="30"/>
      <c r="F1036" s="10"/>
      <c r="G1036" s="10"/>
      <c r="H1036" s="10"/>
      <c r="I1036" s="10"/>
    </row>
    <row r="1037" spans="1:9" s="21" customFormat="1" x14ac:dyDescent="0.25">
      <c r="A1037" s="30"/>
      <c r="F1037" s="10"/>
      <c r="G1037" s="10"/>
      <c r="H1037" s="10"/>
      <c r="I1037" s="10"/>
    </row>
    <row r="1038" spans="1:9" s="21" customFormat="1" x14ac:dyDescent="0.25">
      <c r="A1038" s="30"/>
      <c r="F1038" s="10"/>
      <c r="G1038" s="10"/>
      <c r="H1038" s="10"/>
      <c r="I1038" s="10"/>
    </row>
    <row r="1039" spans="1:9" s="21" customFormat="1" x14ac:dyDescent="0.25">
      <c r="A1039" s="30"/>
      <c r="F1039" s="10"/>
      <c r="G1039" s="10"/>
      <c r="H1039" s="10"/>
      <c r="I1039" s="10"/>
    </row>
    <row r="1040" spans="1:9" s="21" customFormat="1" x14ac:dyDescent="0.25">
      <c r="A1040" s="30"/>
      <c r="F1040" s="10"/>
      <c r="G1040" s="10"/>
      <c r="H1040" s="10"/>
      <c r="I1040" s="10"/>
    </row>
    <row r="1041" spans="1:9" s="21" customFormat="1" x14ac:dyDescent="0.25">
      <c r="A1041" s="30"/>
      <c r="F1041" s="10"/>
      <c r="G1041" s="10"/>
      <c r="H1041" s="10"/>
      <c r="I1041" s="10"/>
    </row>
    <row r="1042" spans="1:9" s="21" customFormat="1" x14ac:dyDescent="0.25">
      <c r="A1042" s="30"/>
      <c r="F1042" s="10"/>
      <c r="G1042" s="10"/>
      <c r="H1042" s="10"/>
      <c r="I1042" s="10"/>
    </row>
    <row r="1043" spans="1:9" s="21" customFormat="1" x14ac:dyDescent="0.25">
      <c r="A1043" s="30"/>
      <c r="F1043" s="10"/>
      <c r="G1043" s="10"/>
      <c r="H1043" s="10"/>
      <c r="I1043" s="10"/>
    </row>
    <row r="1044" spans="1:9" s="21" customFormat="1" x14ac:dyDescent="0.25">
      <c r="A1044" s="30"/>
      <c r="F1044" s="10"/>
      <c r="G1044" s="10"/>
      <c r="H1044" s="10"/>
      <c r="I1044" s="10"/>
    </row>
    <row r="1045" spans="1:9" s="21" customFormat="1" x14ac:dyDescent="0.25">
      <c r="A1045" s="30"/>
      <c r="F1045" s="10"/>
      <c r="G1045" s="10"/>
      <c r="H1045" s="10"/>
      <c r="I1045" s="10"/>
    </row>
    <row r="1046" spans="1:9" s="21" customFormat="1" x14ac:dyDescent="0.25">
      <c r="A1046" s="30"/>
      <c r="F1046" s="10"/>
      <c r="G1046" s="10"/>
      <c r="H1046" s="10"/>
      <c r="I1046" s="10"/>
    </row>
    <row r="1047" spans="1:9" s="21" customFormat="1" x14ac:dyDescent="0.25">
      <c r="A1047" s="30"/>
      <c r="F1047" s="10"/>
      <c r="G1047" s="10"/>
      <c r="H1047" s="10"/>
      <c r="I1047" s="10"/>
    </row>
    <row r="1048" spans="1:9" s="21" customFormat="1" x14ac:dyDescent="0.25">
      <c r="A1048" s="30"/>
      <c r="F1048" s="10"/>
      <c r="G1048" s="10"/>
      <c r="H1048" s="10"/>
      <c r="I1048" s="10"/>
    </row>
    <row r="1049" spans="1:9" s="21" customFormat="1" x14ac:dyDescent="0.25">
      <c r="A1049" s="30"/>
      <c r="F1049" s="10"/>
      <c r="G1049" s="10"/>
      <c r="H1049" s="10"/>
      <c r="I1049" s="10"/>
    </row>
    <row r="1050" spans="1:9" s="21" customFormat="1" x14ac:dyDescent="0.25">
      <c r="A1050" s="30"/>
      <c r="F1050" s="10"/>
      <c r="G1050" s="10"/>
      <c r="H1050" s="10"/>
      <c r="I1050" s="10"/>
    </row>
    <row r="1051" spans="1:9" s="21" customFormat="1" x14ac:dyDescent="0.25">
      <c r="A1051" s="30"/>
      <c r="F1051" s="10"/>
      <c r="G1051" s="10"/>
      <c r="H1051" s="10"/>
      <c r="I1051" s="10"/>
    </row>
    <row r="1052" spans="1:9" s="21" customFormat="1" x14ac:dyDescent="0.25">
      <c r="A1052" s="30"/>
      <c r="F1052" s="10"/>
      <c r="G1052" s="10"/>
      <c r="H1052" s="10"/>
      <c r="I1052" s="10"/>
    </row>
    <row r="1053" spans="1:9" s="21" customFormat="1" x14ac:dyDescent="0.25">
      <c r="A1053" s="30"/>
      <c r="F1053" s="10"/>
      <c r="G1053" s="10"/>
      <c r="H1053" s="10"/>
      <c r="I1053" s="10"/>
    </row>
    <row r="1054" spans="1:9" s="21" customFormat="1" x14ac:dyDescent="0.25">
      <c r="A1054" s="30"/>
      <c r="F1054" s="10"/>
      <c r="G1054" s="10"/>
      <c r="H1054" s="10"/>
      <c r="I1054" s="10"/>
    </row>
    <row r="1055" spans="1:9" s="21" customFormat="1" x14ac:dyDescent="0.25">
      <c r="A1055" s="30"/>
      <c r="F1055" s="10"/>
      <c r="G1055" s="10"/>
      <c r="H1055" s="10"/>
      <c r="I1055" s="10"/>
    </row>
    <row r="1056" spans="1:9" s="21" customFormat="1" x14ac:dyDescent="0.25">
      <c r="A1056" s="30"/>
      <c r="F1056" s="10"/>
      <c r="G1056" s="10"/>
      <c r="H1056" s="10"/>
      <c r="I1056" s="10"/>
    </row>
    <row r="1057" spans="1:9" s="21" customFormat="1" x14ac:dyDescent="0.25">
      <c r="A1057" s="30"/>
      <c r="F1057" s="10"/>
      <c r="G1057" s="10"/>
      <c r="H1057" s="10"/>
      <c r="I1057" s="10"/>
    </row>
    <row r="1058" spans="1:9" s="21" customFormat="1" x14ac:dyDescent="0.25">
      <c r="A1058" s="30"/>
      <c r="F1058" s="10"/>
      <c r="G1058" s="10"/>
      <c r="H1058" s="10"/>
      <c r="I1058" s="10"/>
    </row>
    <row r="1059" spans="1:9" s="21" customFormat="1" x14ac:dyDescent="0.25">
      <c r="A1059" s="30"/>
      <c r="F1059" s="10"/>
      <c r="G1059" s="10"/>
      <c r="H1059" s="10"/>
      <c r="I1059" s="10"/>
    </row>
    <row r="1060" spans="1:9" s="21" customFormat="1" x14ac:dyDescent="0.25">
      <c r="A1060" s="30"/>
      <c r="F1060" s="10"/>
      <c r="G1060" s="10"/>
      <c r="H1060" s="10"/>
      <c r="I1060" s="10"/>
    </row>
    <row r="1061" spans="1:9" s="21" customFormat="1" x14ac:dyDescent="0.25">
      <c r="A1061" s="30"/>
      <c r="F1061" s="10"/>
      <c r="G1061" s="10"/>
      <c r="H1061" s="10"/>
      <c r="I1061" s="10"/>
    </row>
    <row r="1062" spans="1:9" s="21" customFormat="1" x14ac:dyDescent="0.25">
      <c r="A1062" s="30"/>
      <c r="F1062" s="10"/>
      <c r="G1062" s="10"/>
      <c r="H1062" s="10"/>
      <c r="I1062" s="10"/>
    </row>
    <row r="1063" spans="1:9" s="21" customFormat="1" x14ac:dyDescent="0.25">
      <c r="A1063" s="30"/>
      <c r="F1063" s="10"/>
      <c r="G1063" s="10"/>
      <c r="H1063" s="10"/>
      <c r="I1063" s="10"/>
    </row>
    <row r="1064" spans="1:9" s="21" customFormat="1" x14ac:dyDescent="0.25">
      <c r="A1064" s="30"/>
      <c r="F1064" s="10"/>
      <c r="G1064" s="10"/>
      <c r="H1064" s="10"/>
      <c r="I1064" s="10"/>
    </row>
    <row r="1065" spans="1:9" s="21" customFormat="1" x14ac:dyDescent="0.25">
      <c r="A1065" s="30"/>
      <c r="F1065" s="10"/>
      <c r="G1065" s="10"/>
      <c r="H1065" s="10"/>
      <c r="I1065" s="10"/>
    </row>
    <row r="1066" spans="1:9" s="21" customFormat="1" x14ac:dyDescent="0.25">
      <c r="A1066" s="30"/>
      <c r="F1066" s="10"/>
      <c r="G1066" s="10"/>
      <c r="H1066" s="10"/>
      <c r="I1066" s="10"/>
    </row>
    <row r="1067" spans="1:9" s="21" customFormat="1" x14ac:dyDescent="0.25">
      <c r="A1067" s="30"/>
      <c r="F1067" s="10"/>
      <c r="G1067" s="10"/>
      <c r="H1067" s="10"/>
      <c r="I1067" s="10"/>
    </row>
    <row r="1068" spans="1:9" s="21" customFormat="1" x14ac:dyDescent="0.25">
      <c r="A1068" s="30"/>
      <c r="F1068" s="10"/>
      <c r="G1068" s="10"/>
      <c r="H1068" s="10"/>
      <c r="I1068" s="10"/>
    </row>
    <row r="1069" spans="1:9" s="21" customFormat="1" x14ac:dyDescent="0.25">
      <c r="A1069" s="30"/>
      <c r="F1069" s="10"/>
      <c r="G1069" s="10"/>
      <c r="H1069" s="10"/>
      <c r="I1069" s="10"/>
    </row>
    <row r="1070" spans="1:9" s="21" customFormat="1" x14ac:dyDescent="0.25">
      <c r="A1070" s="30"/>
      <c r="F1070" s="10"/>
      <c r="G1070" s="10"/>
      <c r="H1070" s="10"/>
      <c r="I1070" s="10"/>
    </row>
    <row r="1071" spans="1:9" s="21" customFormat="1" x14ac:dyDescent="0.25">
      <c r="A1071" s="30"/>
      <c r="F1071" s="10"/>
      <c r="G1071" s="10"/>
      <c r="H1071" s="10"/>
      <c r="I1071" s="10"/>
    </row>
    <row r="1072" spans="1:9" s="21" customFormat="1" x14ac:dyDescent="0.25">
      <c r="A1072" s="30"/>
      <c r="F1072" s="10"/>
      <c r="G1072" s="10"/>
      <c r="H1072" s="10"/>
      <c r="I1072" s="10"/>
    </row>
    <row r="1073" spans="1:9" s="21" customFormat="1" x14ac:dyDescent="0.25">
      <c r="A1073" s="30"/>
      <c r="F1073" s="10"/>
      <c r="G1073" s="10"/>
      <c r="H1073" s="10"/>
      <c r="I1073" s="10"/>
    </row>
    <row r="1074" spans="1:9" s="21" customFormat="1" x14ac:dyDescent="0.25">
      <c r="A1074" s="30"/>
      <c r="F1074" s="10"/>
      <c r="G1074" s="10"/>
      <c r="H1074" s="10"/>
      <c r="I1074" s="10"/>
    </row>
    <row r="1075" spans="1:9" s="21" customFormat="1" x14ac:dyDescent="0.25">
      <c r="A1075" s="30"/>
      <c r="F1075" s="10"/>
      <c r="G1075" s="10"/>
      <c r="H1075" s="10"/>
      <c r="I1075" s="10"/>
    </row>
    <row r="1076" spans="1:9" s="21" customFormat="1" x14ac:dyDescent="0.25">
      <c r="A1076" s="30"/>
      <c r="F1076" s="10"/>
      <c r="G1076" s="10"/>
      <c r="H1076" s="10"/>
      <c r="I1076" s="10"/>
    </row>
    <row r="1077" spans="1:9" s="21" customFormat="1" x14ac:dyDescent="0.25">
      <c r="A1077" s="30"/>
      <c r="F1077" s="10"/>
      <c r="G1077" s="10"/>
      <c r="H1077" s="10"/>
      <c r="I1077" s="10"/>
    </row>
    <row r="1078" spans="1:9" s="21" customFormat="1" x14ac:dyDescent="0.25">
      <c r="A1078" s="30"/>
      <c r="F1078" s="10"/>
      <c r="G1078" s="10"/>
      <c r="H1078" s="10"/>
      <c r="I1078" s="10"/>
    </row>
    <row r="1079" spans="1:9" s="21" customFormat="1" x14ac:dyDescent="0.25">
      <c r="A1079" s="30"/>
      <c r="F1079" s="10"/>
      <c r="G1079" s="10"/>
      <c r="H1079" s="10"/>
      <c r="I1079" s="10"/>
    </row>
    <row r="1080" spans="1:9" s="21" customFormat="1" x14ac:dyDescent="0.25">
      <c r="A1080" s="30"/>
      <c r="F1080" s="10"/>
      <c r="G1080" s="10"/>
      <c r="H1080" s="10"/>
      <c r="I1080" s="10"/>
    </row>
    <row r="1081" spans="1:9" s="21" customFormat="1" x14ac:dyDescent="0.25">
      <c r="A1081" s="30"/>
      <c r="F1081" s="10"/>
      <c r="G1081" s="10"/>
      <c r="H1081" s="10"/>
      <c r="I1081" s="10"/>
    </row>
    <row r="1082" spans="1:9" s="21" customFormat="1" x14ac:dyDescent="0.25">
      <c r="A1082" s="30"/>
      <c r="F1082" s="10"/>
      <c r="G1082" s="10"/>
      <c r="H1082" s="10"/>
      <c r="I1082" s="10"/>
    </row>
    <row r="1083" spans="1:9" s="21" customFormat="1" x14ac:dyDescent="0.25">
      <c r="A1083" s="30"/>
      <c r="F1083" s="10"/>
      <c r="G1083" s="10"/>
      <c r="H1083" s="10"/>
      <c r="I1083" s="10"/>
    </row>
    <row r="1084" spans="1:9" s="21" customFormat="1" x14ac:dyDescent="0.25">
      <c r="A1084" s="30"/>
      <c r="F1084" s="10"/>
      <c r="G1084" s="10"/>
      <c r="H1084" s="10"/>
      <c r="I1084" s="10"/>
    </row>
    <row r="1085" spans="1:9" s="21" customFormat="1" x14ac:dyDescent="0.25">
      <c r="A1085" s="30"/>
      <c r="F1085" s="10"/>
      <c r="G1085" s="10"/>
      <c r="H1085" s="10"/>
      <c r="I1085" s="10"/>
    </row>
    <row r="1086" spans="1:9" s="21" customFormat="1" x14ac:dyDescent="0.25">
      <c r="A1086" s="30"/>
      <c r="F1086" s="10"/>
      <c r="G1086" s="10"/>
      <c r="H1086" s="10"/>
      <c r="I1086" s="10"/>
    </row>
    <row r="1087" spans="1:9" s="21" customFormat="1" x14ac:dyDescent="0.25">
      <c r="A1087" s="30"/>
      <c r="F1087" s="10"/>
      <c r="G1087" s="10"/>
      <c r="H1087" s="10"/>
      <c r="I1087" s="10"/>
    </row>
    <row r="1088" spans="1:9" s="21" customFormat="1" x14ac:dyDescent="0.25">
      <c r="A1088" s="30"/>
      <c r="F1088" s="10"/>
      <c r="G1088" s="10"/>
      <c r="H1088" s="10"/>
      <c r="I1088" s="10"/>
    </row>
    <row r="1089" spans="1:9" s="21" customFormat="1" x14ac:dyDescent="0.25">
      <c r="A1089" s="30"/>
      <c r="F1089" s="10"/>
      <c r="G1089" s="10"/>
      <c r="H1089" s="10"/>
      <c r="I1089" s="10"/>
    </row>
    <row r="1090" spans="1:9" s="21" customFormat="1" x14ac:dyDescent="0.25">
      <c r="A1090" s="30"/>
      <c r="F1090" s="10"/>
      <c r="G1090" s="10"/>
      <c r="H1090" s="10"/>
      <c r="I1090" s="10"/>
    </row>
    <row r="1091" spans="1:9" s="21" customFormat="1" x14ac:dyDescent="0.25">
      <c r="A1091" s="30"/>
      <c r="F1091" s="10"/>
      <c r="G1091" s="10"/>
      <c r="H1091" s="10"/>
      <c r="I1091" s="10"/>
    </row>
    <row r="1092" spans="1:9" s="21" customFormat="1" x14ac:dyDescent="0.25">
      <c r="A1092" s="30"/>
      <c r="F1092" s="10"/>
      <c r="G1092" s="10"/>
      <c r="H1092" s="10"/>
      <c r="I1092" s="10"/>
    </row>
    <row r="1093" spans="1:9" s="21" customFormat="1" x14ac:dyDescent="0.25">
      <c r="A1093" s="30"/>
      <c r="F1093" s="10"/>
      <c r="G1093" s="10"/>
      <c r="H1093" s="10"/>
      <c r="I1093" s="10"/>
    </row>
    <row r="1094" spans="1:9" s="21" customFormat="1" x14ac:dyDescent="0.25">
      <c r="A1094" s="30"/>
      <c r="F1094" s="10"/>
      <c r="G1094" s="10"/>
      <c r="H1094" s="10"/>
      <c r="I1094" s="10"/>
    </row>
    <row r="1095" spans="1:9" s="21" customFormat="1" x14ac:dyDescent="0.25">
      <c r="A1095" s="30"/>
      <c r="F1095" s="10"/>
      <c r="G1095" s="10"/>
      <c r="H1095" s="10"/>
      <c r="I1095" s="10"/>
    </row>
    <row r="1096" spans="1:9" s="21" customFormat="1" x14ac:dyDescent="0.25">
      <c r="A1096" s="30"/>
      <c r="F1096" s="10"/>
      <c r="G1096" s="10"/>
      <c r="H1096" s="10"/>
      <c r="I1096" s="10"/>
    </row>
    <row r="1097" spans="1:9" s="21" customFormat="1" x14ac:dyDescent="0.25">
      <c r="A1097" s="30"/>
      <c r="F1097" s="10"/>
      <c r="G1097" s="10"/>
      <c r="H1097" s="10"/>
      <c r="I1097" s="10"/>
    </row>
    <row r="1098" spans="1:9" s="21" customFormat="1" x14ac:dyDescent="0.25">
      <c r="A1098" s="30"/>
      <c r="F1098" s="10"/>
      <c r="G1098" s="10"/>
      <c r="H1098" s="10"/>
      <c r="I1098" s="10"/>
    </row>
    <row r="1099" spans="1:9" s="21" customFormat="1" x14ac:dyDescent="0.25">
      <c r="A1099" s="30"/>
      <c r="F1099" s="10"/>
      <c r="G1099" s="10"/>
      <c r="H1099" s="10"/>
      <c r="I1099" s="10"/>
    </row>
    <row r="1100" spans="1:9" s="21" customFormat="1" x14ac:dyDescent="0.25">
      <c r="A1100" s="30"/>
      <c r="F1100" s="10"/>
      <c r="G1100" s="10"/>
      <c r="H1100" s="10"/>
      <c r="I1100" s="10"/>
    </row>
    <row r="1101" spans="1:9" s="21" customFormat="1" x14ac:dyDescent="0.25">
      <c r="A1101" s="30"/>
      <c r="F1101" s="10"/>
      <c r="G1101" s="10"/>
      <c r="H1101" s="10"/>
      <c r="I1101" s="10"/>
    </row>
    <row r="1102" spans="1:9" s="21" customFormat="1" x14ac:dyDescent="0.25">
      <c r="A1102" s="30"/>
      <c r="F1102" s="10"/>
      <c r="G1102" s="10"/>
      <c r="H1102" s="10"/>
      <c r="I1102" s="10"/>
    </row>
    <row r="1103" spans="1:9" s="21" customFormat="1" x14ac:dyDescent="0.25">
      <c r="A1103" s="30"/>
      <c r="F1103" s="10"/>
      <c r="G1103" s="10"/>
      <c r="H1103" s="10"/>
      <c r="I1103" s="10"/>
    </row>
    <row r="1104" spans="1:9" s="21" customFormat="1" x14ac:dyDescent="0.25">
      <c r="A1104" s="30"/>
      <c r="F1104" s="10"/>
      <c r="G1104" s="10"/>
      <c r="H1104" s="10"/>
      <c r="I1104" s="10"/>
    </row>
    <row r="1105" spans="1:9" s="21" customFormat="1" x14ac:dyDescent="0.25">
      <c r="A1105" s="30"/>
      <c r="F1105" s="10"/>
      <c r="G1105" s="10"/>
      <c r="H1105" s="10"/>
      <c r="I1105" s="10"/>
    </row>
    <row r="1106" spans="1:9" s="21" customFormat="1" x14ac:dyDescent="0.25">
      <c r="A1106" s="30"/>
      <c r="F1106" s="10"/>
      <c r="G1106" s="10"/>
      <c r="H1106" s="10"/>
      <c r="I1106" s="10"/>
    </row>
    <row r="1107" spans="1:9" s="21" customFormat="1" x14ac:dyDescent="0.25">
      <c r="A1107" s="30"/>
      <c r="F1107" s="10"/>
      <c r="G1107" s="10"/>
      <c r="H1107" s="10"/>
      <c r="I1107" s="10"/>
    </row>
    <row r="1108" spans="1:9" s="21" customFormat="1" x14ac:dyDescent="0.25">
      <c r="A1108" s="30"/>
      <c r="F1108" s="10"/>
      <c r="G1108" s="10"/>
      <c r="H1108" s="10"/>
      <c r="I1108" s="10"/>
    </row>
    <row r="1109" spans="1:9" s="21" customFormat="1" x14ac:dyDescent="0.25">
      <c r="A1109" s="30"/>
      <c r="F1109" s="10"/>
      <c r="G1109" s="10"/>
      <c r="H1109" s="10"/>
      <c r="I1109" s="10"/>
    </row>
    <row r="1110" spans="1:9" s="21" customFormat="1" x14ac:dyDescent="0.25">
      <c r="A1110" s="30"/>
      <c r="F1110" s="10"/>
      <c r="G1110" s="10"/>
      <c r="H1110" s="10"/>
      <c r="I1110" s="10"/>
    </row>
    <row r="1111" spans="1:9" s="21" customFormat="1" x14ac:dyDescent="0.25">
      <c r="A1111" s="30"/>
      <c r="F1111" s="10"/>
      <c r="G1111" s="10"/>
      <c r="H1111" s="10"/>
      <c r="I1111" s="10"/>
    </row>
    <row r="1112" spans="1:9" s="21" customFormat="1" x14ac:dyDescent="0.25">
      <c r="A1112" s="30"/>
      <c r="F1112" s="10"/>
      <c r="G1112" s="10"/>
      <c r="H1112" s="10"/>
      <c r="I1112" s="10"/>
    </row>
    <row r="1113" spans="1:9" s="21" customFormat="1" x14ac:dyDescent="0.25">
      <c r="A1113" s="30"/>
      <c r="F1113" s="10"/>
      <c r="G1113" s="10"/>
      <c r="H1113" s="10"/>
      <c r="I1113" s="10"/>
    </row>
    <row r="1114" spans="1:9" s="21" customFormat="1" x14ac:dyDescent="0.25">
      <c r="A1114" s="30"/>
      <c r="F1114" s="10"/>
      <c r="G1114" s="10"/>
      <c r="H1114" s="10"/>
      <c r="I1114" s="10"/>
    </row>
    <row r="1115" spans="1:9" s="21" customFormat="1" x14ac:dyDescent="0.25">
      <c r="A1115" s="30"/>
      <c r="F1115" s="10"/>
      <c r="G1115" s="10"/>
      <c r="H1115" s="10"/>
      <c r="I1115" s="10"/>
    </row>
    <row r="1116" spans="1:9" s="21" customFormat="1" x14ac:dyDescent="0.25">
      <c r="A1116" s="30"/>
      <c r="F1116" s="10"/>
      <c r="G1116" s="10"/>
      <c r="H1116" s="10"/>
      <c r="I1116" s="10"/>
    </row>
    <row r="1117" spans="1:9" s="21" customFormat="1" x14ac:dyDescent="0.25">
      <c r="A1117" s="30"/>
      <c r="F1117" s="10"/>
      <c r="G1117" s="10"/>
      <c r="H1117" s="10"/>
      <c r="I1117" s="10"/>
    </row>
    <row r="1118" spans="1:9" s="21" customFormat="1" x14ac:dyDescent="0.25">
      <c r="A1118" s="30"/>
      <c r="F1118" s="10"/>
      <c r="G1118" s="10"/>
      <c r="H1118" s="10"/>
      <c r="I1118" s="10"/>
    </row>
    <row r="1119" spans="1:9" s="21" customFormat="1" x14ac:dyDescent="0.25">
      <c r="A1119" s="30"/>
      <c r="F1119" s="10"/>
      <c r="G1119" s="10"/>
      <c r="H1119" s="10"/>
      <c r="I1119" s="10"/>
    </row>
    <row r="1120" spans="1:9" s="21" customFormat="1" x14ac:dyDescent="0.25">
      <c r="A1120" s="30"/>
      <c r="F1120" s="10"/>
      <c r="G1120" s="10"/>
      <c r="H1120" s="10"/>
      <c r="I1120" s="10"/>
    </row>
    <row r="1121" spans="1:9" s="21" customFormat="1" x14ac:dyDescent="0.25">
      <c r="A1121" s="30"/>
      <c r="F1121" s="10"/>
      <c r="G1121" s="10"/>
      <c r="H1121" s="10"/>
      <c r="I1121" s="10"/>
    </row>
    <row r="1122" spans="1:9" s="21" customFormat="1" x14ac:dyDescent="0.25">
      <c r="A1122" s="30"/>
      <c r="F1122" s="10"/>
      <c r="G1122" s="10"/>
      <c r="H1122" s="10"/>
      <c r="I1122" s="10"/>
    </row>
    <row r="1123" spans="1:9" s="21" customFormat="1" x14ac:dyDescent="0.25">
      <c r="A1123" s="30"/>
      <c r="F1123" s="10"/>
      <c r="G1123" s="10"/>
      <c r="H1123" s="10"/>
      <c r="I1123" s="10"/>
    </row>
    <row r="1124" spans="1:9" s="21" customFormat="1" x14ac:dyDescent="0.25">
      <c r="A1124" s="30"/>
      <c r="F1124" s="10"/>
      <c r="G1124" s="10"/>
      <c r="H1124" s="10"/>
      <c r="I1124" s="10"/>
    </row>
    <row r="1125" spans="1:9" s="21" customFormat="1" x14ac:dyDescent="0.25">
      <c r="A1125" s="30"/>
      <c r="F1125" s="10"/>
      <c r="G1125" s="10"/>
      <c r="H1125" s="10"/>
      <c r="I1125" s="10"/>
    </row>
    <row r="1126" spans="1:9" s="21" customFormat="1" x14ac:dyDescent="0.25">
      <c r="A1126" s="30"/>
      <c r="F1126" s="10"/>
      <c r="G1126" s="10"/>
      <c r="H1126" s="10"/>
      <c r="I1126" s="10"/>
    </row>
    <row r="1127" spans="1:9" s="21" customFormat="1" x14ac:dyDescent="0.25">
      <c r="A1127" s="30"/>
      <c r="F1127" s="10"/>
      <c r="G1127" s="10"/>
      <c r="H1127" s="10"/>
      <c r="I1127" s="10"/>
    </row>
    <row r="1128" spans="1:9" s="21" customFormat="1" x14ac:dyDescent="0.25">
      <c r="A1128" s="30"/>
      <c r="F1128" s="10"/>
      <c r="G1128" s="10"/>
      <c r="H1128" s="10"/>
      <c r="I1128" s="10"/>
    </row>
    <row r="1129" spans="1:9" s="21" customFormat="1" x14ac:dyDescent="0.25">
      <c r="A1129" s="30"/>
      <c r="F1129" s="10"/>
      <c r="G1129" s="10"/>
      <c r="H1129" s="10"/>
      <c r="I1129" s="10"/>
    </row>
    <row r="1130" spans="1:9" s="21" customFormat="1" x14ac:dyDescent="0.25">
      <c r="A1130" s="30"/>
      <c r="F1130" s="10"/>
      <c r="G1130" s="10"/>
      <c r="H1130" s="10"/>
      <c r="I1130" s="10"/>
    </row>
    <row r="1131" spans="1:9" s="21" customFormat="1" x14ac:dyDescent="0.25">
      <c r="A1131" s="30"/>
      <c r="F1131" s="10"/>
      <c r="G1131" s="10"/>
      <c r="H1131" s="10"/>
      <c r="I1131" s="10"/>
    </row>
    <row r="1132" spans="1:9" s="21" customFormat="1" x14ac:dyDescent="0.25">
      <c r="A1132" s="30"/>
      <c r="F1132" s="10"/>
      <c r="G1132" s="10"/>
      <c r="H1132" s="10"/>
      <c r="I1132" s="10"/>
    </row>
    <row r="1133" spans="1:9" s="21" customFormat="1" x14ac:dyDescent="0.25">
      <c r="A1133" s="30"/>
      <c r="F1133" s="10"/>
      <c r="G1133" s="10"/>
      <c r="H1133" s="10"/>
      <c r="I1133" s="10"/>
    </row>
    <row r="1134" spans="1:9" s="21" customFormat="1" x14ac:dyDescent="0.25">
      <c r="A1134" s="30"/>
      <c r="F1134" s="10"/>
      <c r="G1134" s="10"/>
      <c r="H1134" s="10"/>
      <c r="I1134" s="10"/>
    </row>
    <row r="1135" spans="1:9" s="21" customFormat="1" x14ac:dyDescent="0.25">
      <c r="A1135" s="30"/>
      <c r="F1135" s="10"/>
      <c r="G1135" s="10"/>
      <c r="H1135" s="10"/>
      <c r="I1135" s="10"/>
    </row>
    <row r="1136" spans="1:9" s="21" customFormat="1" x14ac:dyDescent="0.25">
      <c r="A1136" s="30"/>
      <c r="F1136" s="10"/>
      <c r="G1136" s="10"/>
      <c r="H1136" s="10"/>
      <c r="I1136" s="10"/>
    </row>
    <row r="1137" spans="1:9" s="21" customFormat="1" x14ac:dyDescent="0.25">
      <c r="A1137" s="30"/>
      <c r="F1137" s="10"/>
      <c r="G1137" s="10"/>
      <c r="H1137" s="10"/>
      <c r="I1137" s="10"/>
    </row>
    <row r="1138" spans="1:9" s="21" customFormat="1" x14ac:dyDescent="0.25">
      <c r="A1138" s="30"/>
      <c r="F1138" s="10"/>
      <c r="G1138" s="10"/>
      <c r="H1138" s="10"/>
      <c r="I1138" s="10"/>
    </row>
    <row r="1139" spans="1:9" s="21" customFormat="1" x14ac:dyDescent="0.25">
      <c r="A1139" s="30"/>
      <c r="F1139" s="10"/>
      <c r="G1139" s="10"/>
      <c r="H1139" s="10"/>
      <c r="I1139" s="10"/>
    </row>
    <row r="1140" spans="1:9" s="21" customFormat="1" x14ac:dyDescent="0.25">
      <c r="A1140" s="30"/>
      <c r="F1140" s="10"/>
      <c r="G1140" s="10"/>
      <c r="H1140" s="10"/>
      <c r="I1140" s="10"/>
    </row>
    <row r="1141" spans="1:9" s="21" customFormat="1" x14ac:dyDescent="0.25">
      <c r="A1141" s="30"/>
      <c r="F1141" s="10"/>
      <c r="G1141" s="10"/>
      <c r="H1141" s="10"/>
      <c r="I1141" s="10"/>
    </row>
    <row r="1142" spans="1:9" s="21" customFormat="1" x14ac:dyDescent="0.25">
      <c r="A1142" s="30"/>
      <c r="F1142" s="10"/>
      <c r="G1142" s="10"/>
      <c r="H1142" s="10"/>
      <c r="I1142" s="10"/>
    </row>
    <row r="1143" spans="1:9" s="21" customFormat="1" x14ac:dyDescent="0.25">
      <c r="A1143" s="30"/>
      <c r="F1143" s="10"/>
      <c r="G1143" s="10"/>
      <c r="H1143" s="10"/>
      <c r="I1143" s="10"/>
    </row>
    <row r="1144" spans="1:9" s="21" customFormat="1" x14ac:dyDescent="0.25">
      <c r="A1144" s="30"/>
      <c r="F1144" s="10"/>
      <c r="G1144" s="10"/>
      <c r="H1144" s="10"/>
      <c r="I1144" s="10"/>
    </row>
    <row r="1145" spans="1:9" s="21" customFormat="1" x14ac:dyDescent="0.25">
      <c r="A1145" s="30"/>
      <c r="F1145" s="10"/>
      <c r="G1145" s="10"/>
      <c r="H1145" s="10"/>
      <c r="I1145" s="10"/>
    </row>
    <row r="1146" spans="1:9" s="21" customFormat="1" x14ac:dyDescent="0.25">
      <c r="A1146" s="30"/>
      <c r="F1146" s="10"/>
      <c r="G1146" s="10"/>
      <c r="H1146" s="10"/>
      <c r="I1146" s="10"/>
    </row>
    <row r="1147" spans="1:9" s="21" customFormat="1" x14ac:dyDescent="0.25">
      <c r="A1147" s="30"/>
      <c r="F1147" s="10"/>
      <c r="G1147" s="10"/>
      <c r="H1147" s="10"/>
      <c r="I1147" s="10"/>
    </row>
    <row r="1148" spans="1:9" s="21" customFormat="1" x14ac:dyDescent="0.25">
      <c r="A1148" s="30"/>
      <c r="F1148" s="10"/>
      <c r="G1148" s="10"/>
      <c r="H1148" s="10"/>
      <c r="I1148" s="10"/>
    </row>
    <row r="1149" spans="1:9" s="21" customFormat="1" x14ac:dyDescent="0.25">
      <c r="A1149" s="30"/>
      <c r="F1149" s="10"/>
      <c r="G1149" s="10"/>
      <c r="H1149" s="10"/>
      <c r="I1149" s="10"/>
    </row>
    <row r="1150" spans="1:9" s="21" customFormat="1" x14ac:dyDescent="0.25">
      <c r="A1150" s="30"/>
      <c r="F1150" s="10"/>
      <c r="G1150" s="10"/>
      <c r="H1150" s="10"/>
      <c r="I1150" s="10"/>
    </row>
    <row r="1151" spans="1:9" s="21" customFormat="1" x14ac:dyDescent="0.25">
      <c r="A1151" s="30"/>
      <c r="F1151" s="10"/>
      <c r="G1151" s="10"/>
      <c r="H1151" s="10"/>
      <c r="I1151" s="10"/>
    </row>
    <row r="1152" spans="1:9" s="21" customFormat="1" x14ac:dyDescent="0.25">
      <c r="A1152" s="30"/>
      <c r="F1152" s="10"/>
      <c r="G1152" s="10"/>
      <c r="H1152" s="10"/>
      <c r="I1152" s="10"/>
    </row>
    <row r="1153" spans="1:9" s="21" customFormat="1" x14ac:dyDescent="0.25">
      <c r="A1153" s="30"/>
      <c r="F1153" s="10"/>
      <c r="G1153" s="10"/>
      <c r="H1153" s="10"/>
      <c r="I1153" s="10"/>
    </row>
    <row r="1154" spans="1:9" s="21" customFormat="1" x14ac:dyDescent="0.25">
      <c r="A1154" s="30"/>
      <c r="F1154" s="10"/>
      <c r="G1154" s="10"/>
      <c r="H1154" s="10"/>
      <c r="I1154" s="10"/>
    </row>
    <row r="1155" spans="1:9" s="21" customFormat="1" x14ac:dyDescent="0.25">
      <c r="A1155" s="30"/>
      <c r="F1155" s="10"/>
      <c r="G1155" s="10"/>
      <c r="H1155" s="10"/>
      <c r="I1155" s="10"/>
    </row>
    <row r="1156" spans="1:9" s="21" customFormat="1" x14ac:dyDescent="0.25">
      <c r="A1156" s="30"/>
      <c r="F1156" s="10"/>
      <c r="G1156" s="10"/>
      <c r="H1156" s="10"/>
      <c r="I1156" s="10"/>
    </row>
    <row r="1157" spans="1:9" s="21" customFormat="1" x14ac:dyDescent="0.25">
      <c r="A1157" s="30"/>
      <c r="F1157" s="10"/>
      <c r="G1157" s="10"/>
      <c r="H1157" s="10"/>
      <c r="I1157" s="10"/>
    </row>
    <row r="1158" spans="1:9" s="21" customFormat="1" x14ac:dyDescent="0.25">
      <c r="A1158" s="30"/>
      <c r="F1158" s="10"/>
      <c r="G1158" s="10"/>
      <c r="H1158" s="10"/>
      <c r="I1158" s="10"/>
    </row>
    <row r="1159" spans="1:9" s="21" customFormat="1" x14ac:dyDescent="0.25">
      <c r="A1159" s="30"/>
      <c r="F1159" s="10"/>
      <c r="G1159" s="10"/>
      <c r="H1159" s="10"/>
      <c r="I1159" s="10"/>
    </row>
    <row r="1160" spans="1:9" s="21" customFormat="1" x14ac:dyDescent="0.25">
      <c r="A1160" s="30"/>
      <c r="F1160" s="10"/>
      <c r="G1160" s="10"/>
      <c r="H1160" s="10"/>
      <c r="I1160" s="10"/>
    </row>
    <row r="1161" spans="1:9" s="21" customFormat="1" x14ac:dyDescent="0.25">
      <c r="A1161" s="30"/>
      <c r="F1161" s="10"/>
      <c r="G1161" s="10"/>
      <c r="H1161" s="10"/>
      <c r="I1161" s="10"/>
    </row>
    <row r="1162" spans="1:9" s="21" customFormat="1" x14ac:dyDescent="0.25">
      <c r="A1162" s="30"/>
      <c r="F1162" s="10"/>
      <c r="G1162" s="10"/>
      <c r="H1162" s="10"/>
      <c r="I1162" s="10"/>
    </row>
    <row r="1163" spans="1:9" s="21" customFormat="1" x14ac:dyDescent="0.25">
      <c r="A1163" s="30"/>
      <c r="F1163" s="10"/>
      <c r="G1163" s="10"/>
      <c r="H1163" s="10"/>
      <c r="I1163" s="10"/>
    </row>
    <row r="1164" spans="1:9" s="21" customFormat="1" x14ac:dyDescent="0.25">
      <c r="A1164" s="30"/>
      <c r="F1164" s="10"/>
      <c r="G1164" s="10"/>
      <c r="H1164" s="10"/>
      <c r="I1164" s="10"/>
    </row>
    <row r="1165" spans="1:9" s="21" customFormat="1" x14ac:dyDescent="0.25">
      <c r="A1165" s="30"/>
      <c r="F1165" s="10"/>
      <c r="G1165" s="10"/>
      <c r="H1165" s="10"/>
      <c r="I1165" s="10"/>
    </row>
    <row r="1166" spans="1:9" s="21" customFormat="1" x14ac:dyDescent="0.25">
      <c r="A1166" s="30"/>
      <c r="F1166" s="10"/>
      <c r="G1166" s="10"/>
      <c r="H1166" s="10"/>
      <c r="I1166" s="10"/>
    </row>
    <row r="1167" spans="1:9" s="21" customFormat="1" x14ac:dyDescent="0.25">
      <c r="A1167" s="30"/>
      <c r="F1167" s="10"/>
      <c r="G1167" s="10"/>
      <c r="H1167" s="10"/>
      <c r="I1167" s="10"/>
    </row>
    <row r="1168" spans="1:9" s="21" customFormat="1" x14ac:dyDescent="0.25">
      <c r="A1168" s="30"/>
      <c r="F1168" s="10"/>
      <c r="G1168" s="10"/>
      <c r="H1168" s="10"/>
      <c r="I1168" s="10"/>
    </row>
    <row r="1169" spans="1:9" s="21" customFormat="1" x14ac:dyDescent="0.25">
      <c r="A1169" s="30"/>
      <c r="F1169" s="10"/>
      <c r="G1169" s="10"/>
      <c r="H1169" s="10"/>
      <c r="I1169" s="10"/>
    </row>
    <row r="1170" spans="1:9" s="21" customFormat="1" x14ac:dyDescent="0.25">
      <c r="A1170" s="30"/>
      <c r="F1170" s="10"/>
      <c r="G1170" s="10"/>
      <c r="H1170" s="10"/>
      <c r="I1170" s="10"/>
    </row>
    <row r="1171" spans="1:9" s="21" customFormat="1" x14ac:dyDescent="0.25">
      <c r="A1171" s="30"/>
      <c r="F1171" s="10"/>
      <c r="G1171" s="10"/>
      <c r="H1171" s="10"/>
      <c r="I1171" s="10"/>
    </row>
    <row r="1172" spans="1:9" s="21" customFormat="1" x14ac:dyDescent="0.25">
      <c r="A1172" s="30"/>
      <c r="F1172" s="10"/>
      <c r="G1172" s="10"/>
      <c r="H1172" s="10"/>
      <c r="I1172" s="10"/>
    </row>
    <row r="1173" spans="1:9" s="21" customFormat="1" x14ac:dyDescent="0.25">
      <c r="A1173" s="30"/>
      <c r="F1173" s="10"/>
      <c r="G1173" s="10"/>
      <c r="H1173" s="10"/>
      <c r="I1173" s="10"/>
    </row>
    <row r="1174" spans="1:9" s="21" customFormat="1" x14ac:dyDescent="0.25">
      <c r="A1174" s="30"/>
      <c r="F1174" s="10"/>
      <c r="G1174" s="10"/>
      <c r="H1174" s="10"/>
      <c r="I1174" s="10"/>
    </row>
    <row r="1175" spans="1:9" s="21" customFormat="1" x14ac:dyDescent="0.25">
      <c r="A1175" s="30"/>
      <c r="F1175" s="10"/>
      <c r="G1175" s="10"/>
      <c r="H1175" s="10"/>
      <c r="I1175" s="10"/>
    </row>
    <row r="1176" spans="1:9" s="21" customFormat="1" x14ac:dyDescent="0.25">
      <c r="A1176" s="30"/>
      <c r="F1176" s="10"/>
      <c r="G1176" s="10"/>
      <c r="H1176" s="10"/>
      <c r="I1176" s="10"/>
    </row>
    <row r="1177" spans="1:9" s="21" customFormat="1" x14ac:dyDescent="0.25">
      <c r="A1177" s="30"/>
      <c r="F1177" s="10"/>
      <c r="G1177" s="10"/>
      <c r="H1177" s="10"/>
      <c r="I1177" s="10"/>
    </row>
    <row r="1178" spans="1:9" s="21" customFormat="1" x14ac:dyDescent="0.25">
      <c r="A1178" s="30"/>
      <c r="F1178" s="10"/>
      <c r="G1178" s="10"/>
      <c r="H1178" s="10"/>
      <c r="I1178" s="10"/>
    </row>
    <row r="1179" spans="1:9" s="21" customFormat="1" x14ac:dyDescent="0.25">
      <c r="A1179" s="30"/>
      <c r="F1179" s="10"/>
      <c r="G1179" s="10"/>
      <c r="H1179" s="10"/>
      <c r="I1179" s="10"/>
    </row>
    <row r="1180" spans="1:9" s="21" customFormat="1" x14ac:dyDescent="0.25">
      <c r="A1180" s="30"/>
      <c r="F1180" s="10"/>
      <c r="G1180" s="10"/>
      <c r="H1180" s="10"/>
      <c r="I1180" s="10"/>
    </row>
    <row r="1181" spans="1:9" s="21" customFormat="1" x14ac:dyDescent="0.25">
      <c r="A1181" s="30"/>
      <c r="F1181" s="10"/>
      <c r="G1181" s="10"/>
      <c r="H1181" s="10"/>
      <c r="I1181" s="10"/>
    </row>
    <row r="1182" spans="1:9" s="21" customFormat="1" x14ac:dyDescent="0.25">
      <c r="A1182" s="30"/>
      <c r="F1182" s="10"/>
      <c r="G1182" s="10"/>
      <c r="H1182" s="10"/>
      <c r="I1182" s="10"/>
    </row>
    <row r="1183" spans="1:9" s="21" customFormat="1" x14ac:dyDescent="0.25">
      <c r="A1183" s="30"/>
      <c r="F1183" s="10"/>
      <c r="G1183" s="10"/>
      <c r="H1183" s="10"/>
      <c r="I1183" s="10"/>
    </row>
    <row r="1184" spans="1:9" s="21" customFormat="1" x14ac:dyDescent="0.25">
      <c r="A1184" s="30"/>
      <c r="F1184" s="10"/>
      <c r="G1184" s="10"/>
      <c r="H1184" s="10"/>
      <c r="I1184" s="10"/>
    </row>
    <row r="1185" spans="1:9" s="21" customFormat="1" x14ac:dyDescent="0.25">
      <c r="A1185" s="30"/>
      <c r="F1185" s="10"/>
      <c r="G1185" s="10"/>
      <c r="H1185" s="10"/>
      <c r="I1185" s="10"/>
    </row>
    <row r="1186" spans="1:9" s="21" customFormat="1" x14ac:dyDescent="0.25">
      <c r="A1186" s="30"/>
      <c r="F1186" s="10"/>
      <c r="G1186" s="10"/>
      <c r="H1186" s="10"/>
      <c r="I1186" s="10"/>
    </row>
    <row r="1187" spans="1:9" s="21" customFormat="1" x14ac:dyDescent="0.25">
      <c r="A1187" s="30"/>
      <c r="F1187" s="10"/>
      <c r="G1187" s="10"/>
      <c r="H1187" s="10"/>
      <c r="I1187" s="10"/>
    </row>
    <row r="1188" spans="1:9" s="21" customFormat="1" x14ac:dyDescent="0.25">
      <c r="A1188" s="30"/>
      <c r="F1188" s="10"/>
      <c r="G1188" s="10"/>
      <c r="H1188" s="10"/>
      <c r="I1188" s="10"/>
    </row>
    <row r="1189" spans="1:9" s="21" customFormat="1" x14ac:dyDescent="0.25">
      <c r="A1189" s="30"/>
      <c r="F1189" s="10"/>
      <c r="G1189" s="10"/>
      <c r="H1189" s="10"/>
      <c r="I1189" s="10"/>
    </row>
    <row r="1190" spans="1:9" s="21" customFormat="1" x14ac:dyDescent="0.25">
      <c r="A1190" s="30"/>
      <c r="F1190" s="10"/>
      <c r="G1190" s="10"/>
      <c r="H1190" s="10"/>
      <c r="I1190" s="10"/>
    </row>
    <row r="1191" spans="1:9" s="21" customFormat="1" x14ac:dyDescent="0.25">
      <c r="A1191" s="30"/>
      <c r="F1191" s="10"/>
      <c r="G1191" s="10"/>
      <c r="H1191" s="10"/>
      <c r="I1191" s="10"/>
    </row>
    <row r="1192" spans="1:9" s="21" customFormat="1" x14ac:dyDescent="0.25">
      <c r="A1192" s="30"/>
      <c r="F1192" s="10"/>
      <c r="G1192" s="10"/>
      <c r="H1192" s="10"/>
      <c r="I1192" s="10"/>
    </row>
    <row r="1193" spans="1:9" s="21" customFormat="1" x14ac:dyDescent="0.25">
      <c r="A1193" s="30"/>
      <c r="F1193" s="10"/>
      <c r="G1193" s="10"/>
      <c r="H1193" s="10"/>
      <c r="I1193" s="10"/>
    </row>
    <row r="1194" spans="1:9" s="21" customFormat="1" x14ac:dyDescent="0.25">
      <c r="A1194" s="30"/>
      <c r="F1194" s="10"/>
      <c r="G1194" s="10"/>
      <c r="H1194" s="10"/>
      <c r="I1194" s="10"/>
    </row>
    <row r="1195" spans="1:9" s="21" customFormat="1" x14ac:dyDescent="0.25">
      <c r="A1195" s="30"/>
      <c r="F1195" s="10"/>
      <c r="G1195" s="10"/>
      <c r="H1195" s="10"/>
      <c r="I1195" s="10"/>
    </row>
    <row r="1196" spans="1:9" s="21" customFormat="1" x14ac:dyDescent="0.25">
      <c r="A1196" s="30"/>
      <c r="F1196" s="10"/>
      <c r="G1196" s="10"/>
      <c r="H1196" s="10"/>
      <c r="I1196" s="10"/>
    </row>
    <row r="1197" spans="1:9" s="21" customFormat="1" x14ac:dyDescent="0.25">
      <c r="A1197" s="30"/>
      <c r="F1197" s="10"/>
      <c r="G1197" s="10"/>
      <c r="H1197" s="10"/>
      <c r="I1197" s="10"/>
    </row>
    <row r="1198" spans="1:9" s="21" customFormat="1" x14ac:dyDescent="0.25">
      <c r="A1198" s="30"/>
      <c r="F1198" s="10"/>
      <c r="G1198" s="10"/>
      <c r="H1198" s="10"/>
      <c r="I1198" s="10"/>
    </row>
    <row r="1199" spans="1:9" s="21" customFormat="1" x14ac:dyDescent="0.25">
      <c r="A1199" s="30"/>
      <c r="F1199" s="10"/>
      <c r="G1199" s="10"/>
      <c r="H1199" s="10"/>
      <c r="I1199" s="10"/>
    </row>
    <row r="1200" spans="1:9" s="21" customFormat="1" x14ac:dyDescent="0.25">
      <c r="A1200" s="30"/>
      <c r="F1200" s="10"/>
      <c r="G1200" s="10"/>
      <c r="H1200" s="10"/>
      <c r="I1200" s="10"/>
    </row>
    <row r="1201" spans="1:9" s="21" customFormat="1" x14ac:dyDescent="0.25">
      <c r="A1201" s="30"/>
      <c r="F1201" s="10"/>
      <c r="G1201" s="10"/>
      <c r="H1201" s="10"/>
      <c r="I1201" s="10"/>
    </row>
    <row r="1202" spans="1:9" s="21" customFormat="1" x14ac:dyDescent="0.25">
      <c r="A1202" s="30"/>
      <c r="F1202" s="10"/>
      <c r="G1202" s="10"/>
      <c r="H1202" s="10"/>
      <c r="I1202" s="10"/>
    </row>
    <row r="1203" spans="1:9" s="21" customFormat="1" x14ac:dyDescent="0.25">
      <c r="A1203" s="30"/>
      <c r="F1203" s="10"/>
      <c r="G1203" s="10"/>
      <c r="H1203" s="10"/>
      <c r="I1203" s="10"/>
    </row>
    <row r="1204" spans="1:9" s="21" customFormat="1" x14ac:dyDescent="0.25">
      <c r="A1204" s="30"/>
      <c r="F1204" s="10"/>
      <c r="G1204" s="10"/>
      <c r="H1204" s="10"/>
      <c r="I1204" s="10"/>
    </row>
    <row r="1205" spans="1:9" s="21" customFormat="1" x14ac:dyDescent="0.25">
      <c r="A1205" s="30"/>
      <c r="F1205" s="10"/>
      <c r="G1205" s="10"/>
      <c r="H1205" s="10"/>
      <c r="I1205" s="10"/>
    </row>
    <row r="1206" spans="1:9" s="21" customFormat="1" x14ac:dyDescent="0.25">
      <c r="A1206" s="30"/>
      <c r="F1206" s="10"/>
      <c r="G1206" s="10"/>
      <c r="H1206" s="10"/>
      <c r="I1206" s="10"/>
    </row>
    <row r="1207" spans="1:9" s="21" customFormat="1" x14ac:dyDescent="0.25">
      <c r="A1207" s="30"/>
      <c r="F1207" s="10"/>
      <c r="G1207" s="10"/>
      <c r="H1207" s="10"/>
      <c r="I1207" s="10"/>
    </row>
    <row r="1208" spans="1:9" s="21" customFormat="1" x14ac:dyDescent="0.25">
      <c r="A1208" s="30"/>
      <c r="F1208" s="10"/>
      <c r="G1208" s="10"/>
      <c r="H1208" s="10"/>
      <c r="I1208" s="10"/>
    </row>
    <row r="1209" spans="1:9" s="21" customFormat="1" x14ac:dyDescent="0.25">
      <c r="A1209" s="30"/>
      <c r="F1209" s="10"/>
      <c r="G1209" s="10"/>
      <c r="H1209" s="10"/>
      <c r="I1209" s="10"/>
    </row>
    <row r="1210" spans="1:9" s="21" customFormat="1" x14ac:dyDescent="0.25">
      <c r="A1210" s="30"/>
      <c r="F1210" s="10"/>
      <c r="G1210" s="10"/>
      <c r="H1210" s="10"/>
      <c r="I1210" s="10"/>
    </row>
    <row r="1211" spans="1:9" s="21" customFormat="1" x14ac:dyDescent="0.25">
      <c r="A1211" s="30"/>
      <c r="F1211" s="10"/>
      <c r="G1211" s="10"/>
      <c r="H1211" s="10"/>
      <c r="I1211" s="10"/>
    </row>
    <row r="1212" spans="1:9" s="21" customFormat="1" x14ac:dyDescent="0.25">
      <c r="A1212" s="30"/>
      <c r="F1212" s="10"/>
      <c r="G1212" s="10"/>
      <c r="H1212" s="10"/>
      <c r="I1212" s="10"/>
    </row>
    <row r="1213" spans="1:9" s="21" customFormat="1" x14ac:dyDescent="0.25">
      <c r="A1213" s="30"/>
      <c r="F1213" s="10"/>
      <c r="G1213" s="10"/>
      <c r="H1213" s="10"/>
      <c r="I1213" s="10"/>
    </row>
    <row r="1214" spans="1:9" s="21" customFormat="1" x14ac:dyDescent="0.25">
      <c r="A1214" s="30"/>
      <c r="F1214" s="10"/>
      <c r="G1214" s="10"/>
      <c r="H1214" s="10"/>
      <c r="I1214" s="10"/>
    </row>
    <row r="1215" spans="1:9" s="21" customFormat="1" x14ac:dyDescent="0.25">
      <c r="A1215" s="30"/>
      <c r="F1215" s="10"/>
      <c r="G1215" s="10"/>
      <c r="H1215" s="10"/>
      <c r="I1215" s="10"/>
    </row>
    <row r="1216" spans="1:9" s="21" customFormat="1" x14ac:dyDescent="0.25">
      <c r="A1216" s="30"/>
      <c r="F1216" s="10"/>
      <c r="G1216" s="10"/>
      <c r="H1216" s="10"/>
      <c r="I1216" s="10"/>
    </row>
    <row r="1217" spans="1:9" s="21" customFormat="1" x14ac:dyDescent="0.25">
      <c r="A1217" s="30"/>
      <c r="F1217" s="10"/>
      <c r="G1217" s="10"/>
      <c r="H1217" s="10"/>
      <c r="I1217" s="10"/>
    </row>
    <row r="1218" spans="1:9" s="21" customFormat="1" x14ac:dyDescent="0.25">
      <c r="A1218" s="30"/>
      <c r="F1218" s="10"/>
      <c r="G1218" s="10"/>
      <c r="H1218" s="10"/>
      <c r="I1218" s="10"/>
    </row>
    <row r="1219" spans="1:9" s="21" customFormat="1" x14ac:dyDescent="0.25">
      <c r="A1219" s="30"/>
      <c r="F1219" s="10"/>
      <c r="G1219" s="10"/>
      <c r="H1219" s="10"/>
      <c r="I1219" s="10"/>
    </row>
    <row r="1220" spans="1:9" s="21" customFormat="1" x14ac:dyDescent="0.25">
      <c r="A1220" s="30"/>
      <c r="F1220" s="10"/>
      <c r="G1220" s="10"/>
      <c r="H1220" s="10"/>
      <c r="I1220" s="10"/>
    </row>
    <row r="1221" spans="1:9" s="21" customFormat="1" x14ac:dyDescent="0.25">
      <c r="A1221" s="30"/>
      <c r="F1221" s="10"/>
      <c r="G1221" s="10"/>
      <c r="H1221" s="10"/>
      <c r="I1221" s="10"/>
    </row>
    <row r="1222" spans="1:9" s="21" customFormat="1" x14ac:dyDescent="0.25">
      <c r="A1222" s="30"/>
      <c r="F1222" s="10"/>
      <c r="G1222" s="10"/>
      <c r="H1222" s="10"/>
      <c r="I1222" s="10"/>
    </row>
    <row r="1223" spans="1:9" s="21" customFormat="1" x14ac:dyDescent="0.25">
      <c r="A1223" s="30"/>
      <c r="F1223" s="10"/>
      <c r="G1223" s="10"/>
      <c r="H1223" s="10"/>
      <c r="I1223" s="10"/>
    </row>
    <row r="1224" spans="1:9" s="21" customFormat="1" x14ac:dyDescent="0.25">
      <c r="A1224" s="30"/>
      <c r="F1224" s="10"/>
      <c r="G1224" s="10"/>
      <c r="H1224" s="10"/>
      <c r="I1224" s="10"/>
    </row>
    <row r="1225" spans="1:9" s="21" customFormat="1" x14ac:dyDescent="0.25">
      <c r="A1225" s="30"/>
      <c r="F1225" s="10"/>
      <c r="G1225" s="10"/>
      <c r="H1225" s="10"/>
      <c r="I1225" s="10"/>
    </row>
    <row r="1226" spans="1:9" s="21" customFormat="1" x14ac:dyDescent="0.25">
      <c r="A1226" s="30"/>
      <c r="F1226" s="10"/>
      <c r="G1226" s="10"/>
      <c r="H1226" s="10"/>
      <c r="I1226" s="10"/>
    </row>
    <row r="1227" spans="1:9" s="21" customFormat="1" x14ac:dyDescent="0.25">
      <c r="A1227" s="30"/>
      <c r="F1227" s="10"/>
      <c r="G1227" s="10"/>
      <c r="H1227" s="10"/>
      <c r="I1227" s="10"/>
    </row>
    <row r="1228" spans="1:9" s="21" customFormat="1" x14ac:dyDescent="0.25">
      <c r="A1228" s="30"/>
      <c r="F1228" s="10"/>
      <c r="G1228" s="10"/>
      <c r="H1228" s="10"/>
      <c r="I1228" s="10"/>
    </row>
    <row r="1229" spans="1:9" s="21" customFormat="1" x14ac:dyDescent="0.25">
      <c r="A1229" s="30"/>
      <c r="F1229" s="10"/>
      <c r="G1229" s="10"/>
      <c r="H1229" s="10"/>
      <c r="I1229" s="10"/>
    </row>
    <row r="1230" spans="1:9" s="21" customFormat="1" x14ac:dyDescent="0.25">
      <c r="A1230" s="30"/>
      <c r="F1230" s="10"/>
      <c r="G1230" s="10"/>
      <c r="H1230" s="10"/>
      <c r="I1230" s="10"/>
    </row>
    <row r="1231" spans="1:9" s="21" customFormat="1" x14ac:dyDescent="0.25">
      <c r="A1231" s="30"/>
      <c r="F1231" s="10"/>
      <c r="G1231" s="10"/>
      <c r="H1231" s="10"/>
      <c r="I1231" s="10"/>
    </row>
    <row r="1232" spans="1:9" s="21" customFormat="1" x14ac:dyDescent="0.25">
      <c r="A1232" s="30"/>
      <c r="F1232" s="10"/>
      <c r="G1232" s="10"/>
      <c r="H1232" s="10"/>
      <c r="I1232" s="10"/>
    </row>
    <row r="1233" spans="1:9" s="21" customFormat="1" x14ac:dyDescent="0.25">
      <c r="A1233" s="30"/>
      <c r="F1233" s="10"/>
      <c r="G1233" s="10"/>
      <c r="H1233" s="10"/>
      <c r="I1233" s="10"/>
    </row>
    <row r="1234" spans="1:9" s="21" customFormat="1" x14ac:dyDescent="0.25">
      <c r="A1234" s="30"/>
      <c r="F1234" s="10"/>
      <c r="G1234" s="10"/>
      <c r="H1234" s="10"/>
      <c r="I1234" s="10"/>
    </row>
    <row r="1235" spans="1:9" s="21" customFormat="1" x14ac:dyDescent="0.25">
      <c r="A1235" s="30"/>
      <c r="F1235" s="10"/>
      <c r="G1235" s="10"/>
      <c r="H1235" s="10"/>
      <c r="I1235" s="10"/>
    </row>
    <row r="1236" spans="1:9" s="21" customFormat="1" x14ac:dyDescent="0.25">
      <c r="A1236" s="30"/>
      <c r="F1236" s="10"/>
      <c r="G1236" s="10"/>
      <c r="H1236" s="10"/>
      <c r="I1236" s="10"/>
    </row>
    <row r="1237" spans="1:9" s="21" customFormat="1" x14ac:dyDescent="0.25">
      <c r="A1237" s="30"/>
      <c r="F1237" s="10"/>
      <c r="G1237" s="10"/>
      <c r="H1237" s="10"/>
      <c r="I1237" s="10"/>
    </row>
    <row r="1238" spans="1:9" s="21" customFormat="1" x14ac:dyDescent="0.25">
      <c r="A1238" s="30"/>
      <c r="F1238" s="10"/>
      <c r="G1238" s="10"/>
      <c r="H1238" s="10"/>
      <c r="I1238" s="10"/>
    </row>
    <row r="1239" spans="1:9" s="21" customFormat="1" x14ac:dyDescent="0.25">
      <c r="A1239" s="30"/>
      <c r="F1239" s="10"/>
      <c r="G1239" s="10"/>
      <c r="H1239" s="10"/>
      <c r="I1239" s="10"/>
    </row>
    <row r="1240" spans="1:9" s="21" customFormat="1" x14ac:dyDescent="0.25">
      <c r="A1240" s="30"/>
      <c r="F1240" s="10"/>
      <c r="G1240" s="10"/>
      <c r="H1240" s="10"/>
      <c r="I1240" s="10"/>
    </row>
    <row r="1241" spans="1:9" s="21" customFormat="1" x14ac:dyDescent="0.25">
      <c r="A1241" s="30"/>
      <c r="F1241" s="10"/>
      <c r="G1241" s="10"/>
      <c r="H1241" s="10"/>
      <c r="I1241" s="10"/>
    </row>
    <row r="1242" spans="1:9" s="21" customFormat="1" x14ac:dyDescent="0.25">
      <c r="A1242" s="30"/>
      <c r="F1242" s="10"/>
      <c r="G1242" s="10"/>
      <c r="H1242" s="10"/>
      <c r="I1242" s="10"/>
    </row>
    <row r="1243" spans="1:9" s="21" customFormat="1" x14ac:dyDescent="0.25">
      <c r="A1243" s="30"/>
      <c r="F1243" s="10"/>
      <c r="G1243" s="10"/>
      <c r="H1243" s="10"/>
      <c r="I1243" s="10"/>
    </row>
    <row r="1244" spans="1:9" s="21" customFormat="1" x14ac:dyDescent="0.25">
      <c r="A1244" s="30"/>
      <c r="F1244" s="10"/>
      <c r="G1244" s="10"/>
      <c r="H1244" s="10"/>
      <c r="I1244" s="10"/>
    </row>
    <row r="1245" spans="1:9" s="21" customFormat="1" x14ac:dyDescent="0.25">
      <c r="A1245" s="30"/>
      <c r="F1245" s="10"/>
      <c r="G1245" s="10"/>
      <c r="H1245" s="10"/>
      <c r="I1245" s="10"/>
    </row>
    <row r="1246" spans="1:9" s="21" customFormat="1" x14ac:dyDescent="0.25">
      <c r="A1246" s="30"/>
      <c r="F1246" s="10"/>
      <c r="G1246" s="10"/>
      <c r="H1246" s="10"/>
      <c r="I1246" s="10"/>
    </row>
    <row r="1247" spans="1:9" s="21" customFormat="1" x14ac:dyDescent="0.25">
      <c r="A1247" s="30"/>
      <c r="F1247" s="10"/>
      <c r="G1247" s="10"/>
      <c r="H1247" s="10"/>
      <c r="I1247" s="10"/>
    </row>
    <row r="1248" spans="1:9" s="21" customFormat="1" x14ac:dyDescent="0.25">
      <c r="A1248" s="30"/>
      <c r="F1248" s="10"/>
      <c r="G1248" s="10"/>
      <c r="H1248" s="10"/>
      <c r="I1248" s="10"/>
    </row>
    <row r="1249" spans="1:9" s="21" customFormat="1" x14ac:dyDescent="0.25">
      <c r="A1249" s="30"/>
      <c r="F1249" s="10"/>
      <c r="G1249" s="10"/>
      <c r="H1249" s="10"/>
      <c r="I1249" s="10"/>
    </row>
    <row r="1250" spans="1:9" s="21" customFormat="1" x14ac:dyDescent="0.25">
      <c r="A1250" s="30"/>
      <c r="F1250" s="10"/>
      <c r="G1250" s="10"/>
      <c r="H1250" s="10"/>
      <c r="I1250" s="10"/>
    </row>
    <row r="1251" spans="1:9" s="21" customFormat="1" x14ac:dyDescent="0.25">
      <c r="A1251" s="30"/>
      <c r="F1251" s="10"/>
      <c r="G1251" s="10"/>
      <c r="H1251" s="10"/>
      <c r="I1251" s="10"/>
    </row>
    <row r="1252" spans="1:9" s="21" customFormat="1" x14ac:dyDescent="0.25">
      <c r="A1252" s="30"/>
      <c r="F1252" s="10"/>
      <c r="G1252" s="10"/>
      <c r="H1252" s="10"/>
      <c r="I1252" s="10"/>
    </row>
    <row r="1253" spans="1:9" s="21" customFormat="1" x14ac:dyDescent="0.25">
      <c r="A1253" s="30"/>
      <c r="F1253" s="10"/>
      <c r="G1253" s="10"/>
      <c r="H1253" s="10"/>
      <c r="I1253" s="10"/>
    </row>
    <row r="1254" spans="1:9" s="21" customFormat="1" x14ac:dyDescent="0.25">
      <c r="A1254" s="30"/>
      <c r="F1254" s="10"/>
      <c r="G1254" s="10"/>
      <c r="H1254" s="10"/>
      <c r="I1254" s="10"/>
    </row>
    <row r="1255" spans="1:9" s="21" customFormat="1" x14ac:dyDescent="0.25">
      <c r="A1255" s="30"/>
      <c r="F1255" s="10"/>
      <c r="G1255" s="10"/>
      <c r="H1255" s="10"/>
      <c r="I1255" s="10"/>
    </row>
    <row r="1256" spans="1:9" s="21" customFormat="1" x14ac:dyDescent="0.25">
      <c r="A1256" s="30"/>
      <c r="F1256" s="10"/>
      <c r="G1256" s="10"/>
      <c r="H1256" s="10"/>
      <c r="I1256" s="10"/>
    </row>
    <row r="1257" spans="1:9" s="21" customFormat="1" x14ac:dyDescent="0.25">
      <c r="A1257" s="30"/>
      <c r="F1257" s="10"/>
      <c r="G1257" s="10"/>
      <c r="H1257" s="10"/>
      <c r="I1257" s="10"/>
    </row>
    <row r="1258" spans="1:9" s="21" customFormat="1" x14ac:dyDescent="0.25">
      <c r="A1258" s="30"/>
      <c r="F1258" s="10"/>
      <c r="G1258" s="10"/>
      <c r="H1258" s="10"/>
      <c r="I1258" s="10"/>
    </row>
    <row r="1259" spans="1:9" s="21" customFormat="1" x14ac:dyDescent="0.25">
      <c r="A1259" s="30"/>
      <c r="F1259" s="10"/>
      <c r="G1259" s="10"/>
      <c r="H1259" s="10"/>
      <c r="I1259" s="10"/>
    </row>
    <row r="1260" spans="1:9" s="21" customFormat="1" x14ac:dyDescent="0.25">
      <c r="A1260" s="30"/>
      <c r="F1260" s="10"/>
      <c r="G1260" s="10"/>
      <c r="H1260" s="10"/>
      <c r="I1260" s="10"/>
    </row>
    <row r="1261" spans="1:9" s="21" customFormat="1" x14ac:dyDescent="0.25">
      <c r="A1261" s="30"/>
      <c r="F1261" s="10"/>
      <c r="G1261" s="10"/>
      <c r="H1261" s="10"/>
      <c r="I1261" s="10"/>
    </row>
    <row r="1262" spans="1:9" s="21" customFormat="1" x14ac:dyDescent="0.25">
      <c r="A1262" s="30"/>
      <c r="F1262" s="10"/>
      <c r="G1262" s="10"/>
      <c r="H1262" s="10"/>
      <c r="I1262" s="10"/>
    </row>
    <row r="1263" spans="1:9" s="21" customFormat="1" x14ac:dyDescent="0.25">
      <c r="A1263" s="30"/>
      <c r="F1263" s="10"/>
      <c r="G1263" s="10"/>
      <c r="H1263" s="10"/>
      <c r="I1263" s="10"/>
    </row>
    <row r="1264" spans="1:9" s="21" customFormat="1" x14ac:dyDescent="0.25">
      <c r="A1264" s="30"/>
      <c r="F1264" s="10"/>
      <c r="G1264" s="10"/>
      <c r="H1264" s="10"/>
      <c r="I1264" s="10"/>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64"/>
  <sheetViews>
    <sheetView topLeftCell="A2" workbookViewId="0">
      <selection activeCell="G7" sqref="G7"/>
    </sheetView>
  </sheetViews>
  <sheetFormatPr defaultRowHeight="13.5" x14ac:dyDescent="0.25"/>
  <cols>
    <col min="1" max="1" width="18" style="87" customWidth="1"/>
    <col min="2" max="2" width="16.28515625" style="19" customWidth="1"/>
    <col min="3" max="3" width="11.42578125" style="51" customWidth="1"/>
    <col min="4" max="4" width="10" style="49" customWidth="1"/>
    <col min="5" max="5" width="4.5703125" style="9" bestFit="1" customWidth="1"/>
    <col min="6" max="6" width="5.28515625" style="9" bestFit="1" customWidth="1"/>
    <col min="7" max="7" width="12.85546875" style="9" customWidth="1"/>
    <col min="8" max="8" width="13" style="9" customWidth="1"/>
    <col min="9" max="9" width="11.7109375" style="19" customWidth="1"/>
    <col min="10" max="16384" width="9.140625" style="19"/>
  </cols>
  <sheetData>
    <row r="1" spans="1:9" ht="18.75" x14ac:dyDescent="0.3">
      <c r="A1" s="86"/>
      <c r="B1" s="31"/>
      <c r="C1" s="31"/>
      <c r="D1" s="31"/>
    </row>
    <row r="2" spans="1:9" x14ac:dyDescent="0.25">
      <c r="C2" s="21"/>
      <c r="I2" s="19">
        <v>31</v>
      </c>
    </row>
    <row r="3" spans="1:9" s="21" customFormat="1" x14ac:dyDescent="0.25">
      <c r="A3" s="88"/>
      <c r="D3" s="29"/>
      <c r="E3" s="10"/>
      <c r="F3" s="10"/>
      <c r="G3" s="10"/>
      <c r="H3" s="10"/>
      <c r="I3" s="85">
        <f>INDEX(A5:A881,I2)</f>
        <v>39905</v>
      </c>
    </row>
    <row r="4" spans="1:9" s="34" customFormat="1" ht="15.75" x14ac:dyDescent="0.3">
      <c r="A4" s="89" t="s">
        <v>230</v>
      </c>
      <c r="B4" s="25" t="s">
        <v>227</v>
      </c>
      <c r="C4" s="25" t="s">
        <v>240</v>
      </c>
      <c r="D4" s="27" t="s">
        <v>241</v>
      </c>
      <c r="E4" s="24"/>
      <c r="F4" s="24"/>
      <c r="G4" s="24"/>
      <c r="H4" s="24"/>
    </row>
    <row r="5" spans="1:9" x14ac:dyDescent="0.25">
      <c r="A5" s="90">
        <v>39863</v>
      </c>
      <c r="B5" s="69">
        <v>100</v>
      </c>
      <c r="C5" s="71">
        <v>100</v>
      </c>
      <c r="D5" s="36">
        <v>2</v>
      </c>
      <c r="H5" s="9" t="s">
        <v>268</v>
      </c>
      <c r="I5" s="19" t="s">
        <v>269</v>
      </c>
    </row>
    <row r="6" spans="1:9" x14ac:dyDescent="0.25">
      <c r="A6" s="91">
        <f>A5+1</f>
        <v>39864</v>
      </c>
      <c r="B6" s="66">
        <v>100.55</v>
      </c>
      <c r="C6" s="64">
        <v>100</v>
      </c>
      <c r="D6" s="36">
        <v>2</v>
      </c>
    </row>
    <row r="7" spans="1:9" x14ac:dyDescent="0.25">
      <c r="A7" s="92">
        <v>39867</v>
      </c>
      <c r="B7" s="66">
        <v>91.79</v>
      </c>
      <c r="C7" s="64">
        <v>100</v>
      </c>
      <c r="D7" s="36">
        <v>1</v>
      </c>
      <c r="G7" s="96">
        <v>40237</v>
      </c>
      <c r="H7" s="9">
        <f>MATCH(G7,A:A)</f>
        <v>271</v>
      </c>
      <c r="I7" s="19">
        <f>INDEX(C:C,H7)</f>
        <v>485</v>
      </c>
    </row>
    <row r="8" spans="1:9" x14ac:dyDescent="0.25">
      <c r="A8" s="91">
        <v>39868</v>
      </c>
      <c r="B8" s="66">
        <v>83.52</v>
      </c>
      <c r="C8" s="64">
        <v>100</v>
      </c>
      <c r="D8" s="36">
        <v>1</v>
      </c>
    </row>
    <row r="9" spans="1:9" x14ac:dyDescent="0.25">
      <c r="A9" s="91">
        <v>39869</v>
      </c>
      <c r="B9" s="66">
        <v>78.91</v>
      </c>
      <c r="C9" s="64">
        <v>105</v>
      </c>
      <c r="D9" s="36">
        <v>1.2</v>
      </c>
      <c r="G9" s="96">
        <v>40602</v>
      </c>
      <c r="H9" s="9">
        <f t="shared" ref="H8:H11" si="0">MATCH(G9,A:A)</f>
        <v>532</v>
      </c>
      <c r="I9" s="19">
        <f t="shared" ref="I8:I11" si="1">INDEX(C:C,H9)</f>
        <v>490</v>
      </c>
    </row>
    <row r="10" spans="1:9" x14ac:dyDescent="0.25">
      <c r="A10" s="91">
        <v>39870</v>
      </c>
      <c r="B10" s="66">
        <v>70.84</v>
      </c>
      <c r="C10" s="64">
        <v>93</v>
      </c>
      <c r="D10" s="36">
        <v>1</v>
      </c>
    </row>
    <row r="11" spans="1:9" x14ac:dyDescent="0.25">
      <c r="A11" s="93">
        <v>39871</v>
      </c>
      <c r="B11" s="78">
        <v>58.56</v>
      </c>
      <c r="C11" s="79">
        <v>85</v>
      </c>
      <c r="D11" s="80">
        <v>1</v>
      </c>
      <c r="G11" s="96">
        <f>AVERAGE(G7:G9)</f>
        <v>40419.5</v>
      </c>
      <c r="H11" s="9">
        <f t="shared" si="0"/>
        <v>401</v>
      </c>
      <c r="I11" s="19">
        <f t="shared" si="1"/>
        <v>465</v>
      </c>
    </row>
    <row r="12" spans="1:9" x14ac:dyDescent="0.25">
      <c r="A12" s="91">
        <v>39874</v>
      </c>
      <c r="B12" s="66">
        <v>53.85</v>
      </c>
      <c r="C12" s="64">
        <v>80</v>
      </c>
      <c r="D12" s="36">
        <v>1</v>
      </c>
    </row>
    <row r="13" spans="1:9" x14ac:dyDescent="0.25">
      <c r="A13" s="91">
        <v>39875</v>
      </c>
      <c r="B13" s="66">
        <v>56.73</v>
      </c>
      <c r="C13" s="64">
        <v>90</v>
      </c>
      <c r="D13" s="36">
        <v>1</v>
      </c>
    </row>
    <row r="14" spans="1:9" x14ac:dyDescent="0.25">
      <c r="A14" s="91">
        <v>39876</v>
      </c>
      <c r="B14" s="66">
        <v>58.19</v>
      </c>
      <c r="C14" s="64">
        <v>90</v>
      </c>
      <c r="D14" s="36">
        <v>1</v>
      </c>
    </row>
    <row r="15" spans="1:9" x14ac:dyDescent="0.25">
      <c r="A15" s="91">
        <v>39877</v>
      </c>
      <c r="B15" s="66">
        <v>58.14</v>
      </c>
      <c r="C15" s="64">
        <v>85</v>
      </c>
      <c r="D15" s="36">
        <v>1.5</v>
      </c>
    </row>
    <row r="16" spans="1:9" x14ac:dyDescent="0.25">
      <c r="A16" s="91">
        <v>39878</v>
      </c>
      <c r="B16" s="66">
        <v>60.82</v>
      </c>
      <c r="C16" s="64">
        <v>80</v>
      </c>
      <c r="D16" s="36">
        <v>2</v>
      </c>
    </row>
    <row r="17" spans="1:4" x14ac:dyDescent="0.25">
      <c r="A17" s="91">
        <v>39881</v>
      </c>
      <c r="B17" s="66">
        <v>58.1</v>
      </c>
      <c r="C17" s="64">
        <v>85</v>
      </c>
      <c r="D17" s="36">
        <v>2</v>
      </c>
    </row>
    <row r="18" spans="1:4" x14ac:dyDescent="0.25">
      <c r="A18" s="91">
        <v>39882</v>
      </c>
      <c r="B18" s="66">
        <v>63.85</v>
      </c>
      <c r="C18" s="64">
        <v>95</v>
      </c>
      <c r="D18" s="36">
        <v>2</v>
      </c>
    </row>
    <row r="19" spans="1:4" x14ac:dyDescent="0.25">
      <c r="A19" s="91">
        <v>39883</v>
      </c>
      <c r="B19" s="66">
        <v>58.28</v>
      </c>
      <c r="C19" s="64">
        <v>85</v>
      </c>
      <c r="D19" s="36">
        <v>0.5</v>
      </c>
    </row>
    <row r="20" spans="1:4" x14ac:dyDescent="0.25">
      <c r="A20" s="91">
        <v>39884</v>
      </c>
      <c r="B20" s="66">
        <v>55.98</v>
      </c>
      <c r="C20" s="64">
        <v>85</v>
      </c>
      <c r="D20" s="36">
        <v>1</v>
      </c>
    </row>
    <row r="21" spans="1:4" x14ac:dyDescent="0.25">
      <c r="A21" s="91">
        <v>39885</v>
      </c>
      <c r="B21" s="66">
        <v>56.5</v>
      </c>
      <c r="C21" s="64">
        <v>85</v>
      </c>
      <c r="D21" s="36">
        <v>0.8</v>
      </c>
    </row>
    <row r="22" spans="1:4" x14ac:dyDescent="0.25">
      <c r="A22" s="91">
        <v>39888</v>
      </c>
      <c r="B22" s="66">
        <v>53.85</v>
      </c>
      <c r="C22" s="64">
        <v>85</v>
      </c>
      <c r="D22" s="36">
        <v>0.8</v>
      </c>
    </row>
    <row r="23" spans="1:4" x14ac:dyDescent="0.25">
      <c r="A23" s="91">
        <v>39889</v>
      </c>
      <c r="B23" s="66">
        <v>55.46</v>
      </c>
      <c r="C23" s="64">
        <v>85</v>
      </c>
      <c r="D23" s="36">
        <v>0.9</v>
      </c>
    </row>
    <row r="24" spans="1:4" x14ac:dyDescent="0.25">
      <c r="A24" s="91">
        <v>39890</v>
      </c>
      <c r="B24" s="66">
        <v>54.34</v>
      </c>
      <c r="C24" s="64">
        <v>85</v>
      </c>
      <c r="D24" s="36">
        <v>1</v>
      </c>
    </row>
    <row r="25" spans="1:4" x14ac:dyDescent="0.25">
      <c r="A25" s="91">
        <v>39891</v>
      </c>
      <c r="B25" s="66">
        <v>53.96</v>
      </c>
      <c r="C25" s="64">
        <v>85</v>
      </c>
      <c r="D25" s="36">
        <v>1</v>
      </c>
    </row>
    <row r="26" spans="1:4" x14ac:dyDescent="0.25">
      <c r="A26" s="91">
        <v>39892</v>
      </c>
      <c r="B26" s="66">
        <v>53.51</v>
      </c>
      <c r="C26" s="64">
        <v>85</v>
      </c>
      <c r="D26" s="36">
        <v>1</v>
      </c>
    </row>
    <row r="27" spans="1:4" x14ac:dyDescent="0.25">
      <c r="A27" s="91">
        <v>39895</v>
      </c>
      <c r="B27" s="66">
        <v>51.41</v>
      </c>
      <c r="C27" s="64">
        <v>80</v>
      </c>
      <c r="D27" s="36">
        <v>1.5</v>
      </c>
    </row>
    <row r="28" spans="1:4" x14ac:dyDescent="0.25">
      <c r="A28" s="91">
        <v>39896</v>
      </c>
      <c r="B28" s="66">
        <v>51.55</v>
      </c>
      <c r="C28" s="64">
        <v>80</v>
      </c>
      <c r="D28" s="36">
        <v>2</v>
      </c>
    </row>
    <row r="29" spans="1:4" x14ac:dyDescent="0.25">
      <c r="A29" s="91">
        <v>39897</v>
      </c>
      <c r="B29" s="66">
        <v>54.45</v>
      </c>
      <c r="C29" s="64">
        <v>74.989999999999995</v>
      </c>
      <c r="D29" s="36">
        <v>2.5</v>
      </c>
    </row>
    <row r="30" spans="1:4" x14ac:dyDescent="0.25">
      <c r="A30" s="91">
        <v>39898</v>
      </c>
      <c r="B30" s="66">
        <v>58.45</v>
      </c>
      <c r="C30" s="64">
        <v>80</v>
      </c>
      <c r="D30" s="36">
        <v>3</v>
      </c>
    </row>
    <row r="31" spans="1:4" x14ac:dyDescent="0.25">
      <c r="A31" s="91">
        <v>39899</v>
      </c>
      <c r="B31" s="66">
        <v>62.76</v>
      </c>
      <c r="C31" s="64">
        <v>80</v>
      </c>
      <c r="D31" s="36">
        <v>3.5</v>
      </c>
    </row>
    <row r="32" spans="1:4" x14ac:dyDescent="0.25">
      <c r="A32" s="91">
        <v>39902</v>
      </c>
      <c r="B32" s="66">
        <v>65.37</v>
      </c>
      <c r="C32" s="64">
        <v>80</v>
      </c>
      <c r="D32" s="36">
        <v>2.75</v>
      </c>
    </row>
    <row r="33" spans="1:4" x14ac:dyDescent="0.25">
      <c r="A33" s="91">
        <v>39903</v>
      </c>
      <c r="B33" s="66">
        <v>67.73</v>
      </c>
      <c r="C33" s="64">
        <v>79.989999999999995</v>
      </c>
      <c r="D33" s="36">
        <v>2.5</v>
      </c>
    </row>
    <row r="34" spans="1:4" x14ac:dyDescent="0.25">
      <c r="A34" s="91">
        <v>39904</v>
      </c>
      <c r="B34" s="66">
        <v>64.05</v>
      </c>
      <c r="C34" s="64">
        <v>80</v>
      </c>
      <c r="D34" s="36">
        <v>2.5</v>
      </c>
    </row>
    <row r="35" spans="1:4" x14ac:dyDescent="0.25">
      <c r="A35" s="91">
        <v>39905</v>
      </c>
      <c r="B35" s="66">
        <v>63.53</v>
      </c>
      <c r="C35" s="64">
        <v>75</v>
      </c>
      <c r="D35" s="36">
        <v>2.5</v>
      </c>
    </row>
    <row r="36" spans="1:4" x14ac:dyDescent="0.25">
      <c r="A36" s="91">
        <v>39906</v>
      </c>
      <c r="B36" s="66">
        <v>63.35</v>
      </c>
      <c r="C36" s="64">
        <v>80</v>
      </c>
      <c r="D36" s="36">
        <v>2</v>
      </c>
    </row>
    <row r="37" spans="1:4" x14ac:dyDescent="0.25">
      <c r="A37" s="91">
        <v>39909</v>
      </c>
      <c r="B37" s="66">
        <v>62.89</v>
      </c>
      <c r="C37" s="64">
        <v>80</v>
      </c>
      <c r="D37" s="36">
        <v>2</v>
      </c>
    </row>
    <row r="38" spans="1:4" x14ac:dyDescent="0.25">
      <c r="A38" s="91">
        <v>39910</v>
      </c>
      <c r="B38" s="66">
        <v>63.12</v>
      </c>
      <c r="C38" s="64">
        <v>85</v>
      </c>
      <c r="D38" s="36">
        <v>2</v>
      </c>
    </row>
    <row r="39" spans="1:4" x14ac:dyDescent="0.25">
      <c r="A39" s="91">
        <v>39911</v>
      </c>
      <c r="B39" s="66">
        <v>63.71</v>
      </c>
      <c r="C39" s="64">
        <v>90</v>
      </c>
      <c r="D39" s="36">
        <v>2</v>
      </c>
    </row>
    <row r="40" spans="1:4" x14ac:dyDescent="0.25">
      <c r="A40" s="91">
        <v>39912</v>
      </c>
      <c r="B40" s="66">
        <v>67.819999999999993</v>
      </c>
      <c r="C40" s="64">
        <v>100</v>
      </c>
      <c r="D40" s="36">
        <v>2.7</v>
      </c>
    </row>
    <row r="41" spans="1:4" x14ac:dyDescent="0.25">
      <c r="A41" s="91">
        <f>A40+1</f>
        <v>39913</v>
      </c>
      <c r="B41" s="66">
        <v>67.819999999999993</v>
      </c>
      <c r="C41" s="64">
        <v>100</v>
      </c>
      <c r="D41" s="36">
        <v>2.7</v>
      </c>
    </row>
    <row r="42" spans="1:4" x14ac:dyDescent="0.25">
      <c r="A42" s="91">
        <f>A41+3</f>
        <v>39916</v>
      </c>
      <c r="B42" s="66">
        <v>67.819999999999993</v>
      </c>
      <c r="C42" s="64">
        <v>100</v>
      </c>
      <c r="D42" s="36">
        <v>2.7</v>
      </c>
    </row>
    <row r="43" spans="1:4" x14ac:dyDescent="0.25">
      <c r="A43" s="91">
        <v>39917</v>
      </c>
      <c r="B43" s="66">
        <v>70.849999999999994</v>
      </c>
      <c r="C43" s="64">
        <v>95</v>
      </c>
      <c r="D43" s="36">
        <v>2.8</v>
      </c>
    </row>
    <row r="44" spans="1:4" x14ac:dyDescent="0.25">
      <c r="A44" s="91">
        <v>39918</v>
      </c>
      <c r="B44" s="66">
        <v>73.31</v>
      </c>
      <c r="C44" s="64">
        <v>95</v>
      </c>
      <c r="D44" s="36">
        <v>2.6</v>
      </c>
    </row>
    <row r="45" spans="1:4" x14ac:dyDescent="0.25">
      <c r="A45" s="91">
        <v>39919</v>
      </c>
      <c r="B45" s="66">
        <v>75.959999999999994</v>
      </c>
      <c r="C45" s="64">
        <v>98.5</v>
      </c>
      <c r="D45" s="36">
        <v>2.5</v>
      </c>
    </row>
    <row r="46" spans="1:4" x14ac:dyDescent="0.25">
      <c r="A46" s="91">
        <v>39920</v>
      </c>
      <c r="B46" s="66">
        <v>79.34</v>
      </c>
      <c r="C46" s="64">
        <v>110</v>
      </c>
      <c r="D46" s="36">
        <v>2.5</v>
      </c>
    </row>
    <row r="47" spans="1:4" x14ac:dyDescent="0.25">
      <c r="A47" s="91">
        <v>39923</v>
      </c>
      <c r="B47" s="66">
        <v>84.7</v>
      </c>
      <c r="C47" s="64">
        <v>115</v>
      </c>
      <c r="D47" s="36">
        <v>2.5</v>
      </c>
    </row>
    <row r="48" spans="1:4" x14ac:dyDescent="0.25">
      <c r="A48" s="91">
        <v>39924</v>
      </c>
      <c r="B48" s="66">
        <v>90.15</v>
      </c>
      <c r="C48" s="64">
        <v>123</v>
      </c>
      <c r="D48" s="36">
        <v>2.5</v>
      </c>
    </row>
    <row r="49" spans="1:4" x14ac:dyDescent="0.25">
      <c r="A49" s="91">
        <v>39925</v>
      </c>
      <c r="B49" s="66">
        <v>92.52</v>
      </c>
      <c r="C49" s="64">
        <v>130</v>
      </c>
      <c r="D49" s="36">
        <v>3</v>
      </c>
    </row>
    <row r="50" spans="1:4" x14ac:dyDescent="0.25">
      <c r="A50" s="91">
        <v>39926</v>
      </c>
      <c r="B50" s="66">
        <v>97.65</v>
      </c>
      <c r="C50" s="64">
        <v>155</v>
      </c>
      <c r="D50" s="36">
        <v>3</v>
      </c>
    </row>
    <row r="51" spans="1:4" x14ac:dyDescent="0.25">
      <c r="A51" s="91">
        <v>39927</v>
      </c>
      <c r="B51" s="66">
        <v>98.64</v>
      </c>
      <c r="C51" s="64">
        <v>155</v>
      </c>
      <c r="D51" s="36">
        <v>3</v>
      </c>
    </row>
    <row r="52" spans="1:4" x14ac:dyDescent="0.25">
      <c r="A52" s="91">
        <f>A51+3</f>
        <v>39930</v>
      </c>
      <c r="B52" s="66">
        <v>100.71</v>
      </c>
      <c r="C52" s="64">
        <v>160</v>
      </c>
      <c r="D52" s="36">
        <v>3</v>
      </c>
    </row>
    <row r="53" spans="1:4" x14ac:dyDescent="0.25">
      <c r="A53" s="91">
        <f>A52+1</f>
        <v>39931</v>
      </c>
      <c r="B53" s="66">
        <v>99.12</v>
      </c>
      <c r="C53" s="64">
        <v>155</v>
      </c>
      <c r="D53" s="36">
        <v>2.7</v>
      </c>
    </row>
    <row r="54" spans="1:4" x14ac:dyDescent="0.25">
      <c r="A54" s="91">
        <f>A53+1</f>
        <v>39932</v>
      </c>
      <c r="B54" s="66">
        <v>99.55</v>
      </c>
      <c r="C54" s="64">
        <v>155</v>
      </c>
      <c r="D54" s="36">
        <v>2.9</v>
      </c>
    </row>
    <row r="55" spans="1:4" x14ac:dyDescent="0.25">
      <c r="A55" s="91">
        <f>A54+1</f>
        <v>39933</v>
      </c>
      <c r="B55" s="66">
        <v>99.81</v>
      </c>
      <c r="C55" s="64">
        <v>156</v>
      </c>
      <c r="D55" s="36">
        <v>3</v>
      </c>
    </row>
    <row r="56" spans="1:4" x14ac:dyDescent="0.25">
      <c r="A56" s="91">
        <v>39934</v>
      </c>
      <c r="B56" s="66">
        <v>99.81</v>
      </c>
      <c r="C56" s="64">
        <v>156</v>
      </c>
      <c r="D56" s="36">
        <v>3</v>
      </c>
    </row>
    <row r="57" spans="1:4" x14ac:dyDescent="0.25">
      <c r="A57" s="91">
        <f>A55+4</f>
        <v>39937</v>
      </c>
      <c r="B57" s="66">
        <v>103.34</v>
      </c>
      <c r="C57" s="64">
        <v>160</v>
      </c>
      <c r="D57" s="36">
        <v>3</v>
      </c>
    </row>
    <row r="58" spans="1:4" x14ac:dyDescent="0.25">
      <c r="A58" s="91">
        <f>A57+1</f>
        <v>39938</v>
      </c>
      <c r="B58" s="66">
        <v>106.48</v>
      </c>
      <c r="C58" s="64">
        <v>155</v>
      </c>
      <c r="D58" s="36">
        <v>4</v>
      </c>
    </row>
    <row r="59" spans="1:4" x14ac:dyDescent="0.25">
      <c r="A59" s="91">
        <f>A58+1</f>
        <v>39939</v>
      </c>
      <c r="B59" s="66">
        <v>113.44</v>
      </c>
      <c r="C59" s="64">
        <v>155</v>
      </c>
      <c r="D59" s="36">
        <v>4</v>
      </c>
    </row>
    <row r="60" spans="1:4" x14ac:dyDescent="0.25">
      <c r="A60" s="91">
        <f>A59+1</f>
        <v>39940</v>
      </c>
      <c r="B60" s="66">
        <v>122.14</v>
      </c>
      <c r="C60" s="64">
        <v>157</v>
      </c>
      <c r="D60" s="36">
        <v>4.2</v>
      </c>
    </row>
    <row r="61" spans="1:4" x14ac:dyDescent="0.25">
      <c r="A61" s="91">
        <f>A60+1</f>
        <v>39941</v>
      </c>
      <c r="B61" s="43">
        <v>128.80000000000001</v>
      </c>
      <c r="C61" s="64">
        <v>155</v>
      </c>
      <c r="D61" s="36">
        <v>4</v>
      </c>
    </row>
    <row r="62" spans="1:4" x14ac:dyDescent="0.25">
      <c r="A62" s="91">
        <f>A60+4</f>
        <v>39944</v>
      </c>
      <c r="B62" s="43">
        <v>135.38999999999999</v>
      </c>
      <c r="C62" s="64">
        <v>155</v>
      </c>
      <c r="D62" s="36">
        <v>4</v>
      </c>
    </row>
    <row r="63" spans="1:4" x14ac:dyDescent="0.25">
      <c r="A63" s="91">
        <f>A62+1</f>
        <v>39945</v>
      </c>
      <c r="B63" s="43">
        <v>137.62</v>
      </c>
      <c r="C63" s="64">
        <v>160</v>
      </c>
      <c r="D63" s="36">
        <v>4</v>
      </c>
    </row>
    <row r="64" spans="1:4" x14ac:dyDescent="0.25">
      <c r="A64" s="91">
        <f>A63+1</f>
        <v>39946</v>
      </c>
      <c r="B64" s="43">
        <v>135.85</v>
      </c>
      <c r="C64" s="64">
        <v>155</v>
      </c>
      <c r="D64" s="36">
        <v>5.0999999999999996</v>
      </c>
    </row>
    <row r="65" spans="1:4" x14ac:dyDescent="0.25">
      <c r="A65" s="91">
        <f>A64+1</f>
        <v>39947</v>
      </c>
      <c r="B65" s="43">
        <v>137.91999999999999</v>
      </c>
      <c r="C65" s="64">
        <v>155</v>
      </c>
      <c r="D65" s="36">
        <v>5.0999999999999996</v>
      </c>
    </row>
    <row r="66" spans="1:4" x14ac:dyDescent="0.25">
      <c r="A66" s="91">
        <f>A65+1</f>
        <v>39948</v>
      </c>
      <c r="B66" s="43">
        <v>134.34</v>
      </c>
      <c r="C66" s="64">
        <v>155</v>
      </c>
      <c r="D66" s="36">
        <v>4.5</v>
      </c>
    </row>
    <row r="67" spans="1:4" x14ac:dyDescent="0.25">
      <c r="A67" s="91">
        <f>A65+4</f>
        <v>39951</v>
      </c>
      <c r="B67" s="43">
        <v>133.19999999999999</v>
      </c>
      <c r="C67" s="64">
        <v>155</v>
      </c>
      <c r="D67" s="36">
        <v>5</v>
      </c>
    </row>
    <row r="68" spans="1:4" x14ac:dyDescent="0.25">
      <c r="A68" s="91">
        <f>A67+1</f>
        <v>39952</v>
      </c>
      <c r="B68" s="43">
        <v>135.22999999999999</v>
      </c>
      <c r="C68" s="64">
        <v>170</v>
      </c>
      <c r="D68" s="36">
        <v>4.5</v>
      </c>
    </row>
    <row r="69" spans="1:4" x14ac:dyDescent="0.25">
      <c r="A69" s="91">
        <f>A68+1</f>
        <v>39953</v>
      </c>
      <c r="B69" s="43">
        <v>137.99</v>
      </c>
      <c r="C69" s="64">
        <v>176</v>
      </c>
      <c r="D69" s="36">
        <v>4.9000000000000004</v>
      </c>
    </row>
    <row r="70" spans="1:4" x14ac:dyDescent="0.25">
      <c r="A70" s="91">
        <f>A69+1</f>
        <v>39954</v>
      </c>
      <c r="B70" s="43">
        <v>140.16</v>
      </c>
      <c r="C70" s="64">
        <v>182</v>
      </c>
      <c r="D70" s="36">
        <v>5</v>
      </c>
    </row>
    <row r="71" spans="1:4" x14ac:dyDescent="0.25">
      <c r="A71" s="91">
        <f>A70+1</f>
        <v>39955</v>
      </c>
      <c r="B71" s="43">
        <v>140.13999999999999</v>
      </c>
      <c r="C71" s="64">
        <v>186</v>
      </c>
      <c r="D71" s="36">
        <v>5</v>
      </c>
    </row>
    <row r="72" spans="1:4" x14ac:dyDescent="0.25">
      <c r="A72" s="91">
        <f>A70+4</f>
        <v>39958</v>
      </c>
      <c r="B72" s="43">
        <v>140.13999999999999</v>
      </c>
      <c r="C72" s="64">
        <v>186</v>
      </c>
      <c r="D72" s="36">
        <v>5</v>
      </c>
    </row>
    <row r="73" spans="1:4" x14ac:dyDescent="0.25">
      <c r="A73" s="91">
        <f>A72+1</f>
        <v>39959</v>
      </c>
      <c r="B73" s="43">
        <v>141.59</v>
      </c>
      <c r="C73" s="64">
        <v>200</v>
      </c>
      <c r="D73" s="36">
        <v>5</v>
      </c>
    </row>
    <row r="74" spans="1:4" x14ac:dyDescent="0.25">
      <c r="A74" s="91">
        <f>A73+1</f>
        <v>39960</v>
      </c>
      <c r="B74" s="43">
        <v>141.46</v>
      </c>
      <c r="C74" s="64">
        <v>220</v>
      </c>
      <c r="D74" s="36">
        <v>5.0999999999999996</v>
      </c>
    </row>
    <row r="75" spans="1:4" x14ac:dyDescent="0.25">
      <c r="A75" s="91">
        <f>A74+1</f>
        <v>39961</v>
      </c>
      <c r="B75" s="43">
        <v>139.34</v>
      </c>
      <c r="C75" s="64">
        <v>218</v>
      </c>
      <c r="D75" s="36">
        <v>5.2</v>
      </c>
    </row>
    <row r="76" spans="1:4" x14ac:dyDescent="0.25">
      <c r="A76" s="91">
        <f>A75+1</f>
        <v>39962</v>
      </c>
      <c r="B76" s="43">
        <v>139.53</v>
      </c>
      <c r="C76" s="64">
        <v>218</v>
      </c>
      <c r="D76" s="36">
        <v>5</v>
      </c>
    </row>
    <row r="77" spans="1:4" x14ac:dyDescent="0.25">
      <c r="A77" s="91">
        <f>A75+4</f>
        <v>39965</v>
      </c>
      <c r="B77" s="43">
        <v>138.82</v>
      </c>
      <c r="C77" s="64">
        <v>215</v>
      </c>
      <c r="D77" s="36">
        <v>5</v>
      </c>
    </row>
    <row r="78" spans="1:4" x14ac:dyDescent="0.25">
      <c r="A78" s="91">
        <f>A77+1</f>
        <v>39966</v>
      </c>
      <c r="B78" s="43">
        <v>139.05000000000001</v>
      </c>
      <c r="C78" s="64">
        <v>215</v>
      </c>
      <c r="D78" s="36">
        <v>5</v>
      </c>
    </row>
    <row r="79" spans="1:4" x14ac:dyDescent="0.25">
      <c r="A79" s="91">
        <f>A78+1</f>
        <v>39967</v>
      </c>
      <c r="B79" s="43">
        <v>138.13999999999999</v>
      </c>
      <c r="C79" s="64">
        <v>215</v>
      </c>
      <c r="D79" s="36">
        <v>5</v>
      </c>
    </row>
    <row r="80" spans="1:4" x14ac:dyDescent="0.25">
      <c r="A80" s="91">
        <f>A79+1</f>
        <v>39968</v>
      </c>
      <c r="B80" s="43">
        <v>138.53</v>
      </c>
      <c r="C80" s="64">
        <v>225</v>
      </c>
      <c r="D80" s="36">
        <v>4.5</v>
      </c>
    </row>
    <row r="81" spans="1:4" x14ac:dyDescent="0.25">
      <c r="A81" s="91">
        <f>A80+1</f>
        <v>39969</v>
      </c>
      <c r="B81" s="43">
        <v>142.43</v>
      </c>
      <c r="C81" s="64">
        <v>230</v>
      </c>
      <c r="D81" s="36">
        <v>4.2</v>
      </c>
    </row>
    <row r="82" spans="1:4" x14ac:dyDescent="0.25">
      <c r="A82" s="91">
        <f>A80+4</f>
        <v>39972</v>
      </c>
      <c r="B82" s="43">
        <v>142.57</v>
      </c>
      <c r="C82" s="64">
        <v>230</v>
      </c>
      <c r="D82" s="36">
        <v>4</v>
      </c>
    </row>
    <row r="83" spans="1:4" x14ac:dyDescent="0.25">
      <c r="A83" s="91">
        <f>A82+1</f>
        <v>39973</v>
      </c>
      <c r="B83" s="43">
        <v>142.22</v>
      </c>
      <c r="C83" s="64">
        <v>230</v>
      </c>
      <c r="D83" s="36">
        <v>4.5</v>
      </c>
    </row>
    <row r="84" spans="1:4" x14ac:dyDescent="0.25">
      <c r="A84" s="91">
        <f>A83+1</f>
        <v>39974</v>
      </c>
      <c r="B84" s="43">
        <v>142.30000000000001</v>
      </c>
      <c r="C84" s="64">
        <v>238</v>
      </c>
      <c r="D84" s="36">
        <v>4.5</v>
      </c>
    </row>
    <row r="85" spans="1:4" x14ac:dyDescent="0.25">
      <c r="A85" s="91">
        <f>A84+1</f>
        <v>39975</v>
      </c>
      <c r="B85" s="43">
        <v>141.77000000000001</v>
      </c>
      <c r="C85" s="64">
        <v>260</v>
      </c>
      <c r="D85" s="36">
        <v>4.7</v>
      </c>
    </row>
    <row r="86" spans="1:4" x14ac:dyDescent="0.25">
      <c r="A86" s="91">
        <f>A85+1</f>
        <v>39976</v>
      </c>
      <c r="B86" s="43">
        <v>143.46</v>
      </c>
      <c r="C86" s="64">
        <v>287</v>
      </c>
      <c r="D86" s="36">
        <v>4.5</v>
      </c>
    </row>
    <row r="87" spans="1:4" x14ac:dyDescent="0.25">
      <c r="A87" s="91">
        <f>A85+4</f>
        <v>39979</v>
      </c>
      <c r="B87" s="43">
        <v>141.96</v>
      </c>
      <c r="C87" s="36">
        <v>300</v>
      </c>
      <c r="D87" s="36">
        <v>4</v>
      </c>
    </row>
    <row r="88" spans="1:4" x14ac:dyDescent="0.25">
      <c r="A88" s="91">
        <f>A87+1</f>
        <v>39980</v>
      </c>
      <c r="B88" s="43">
        <v>142.97999999999999</v>
      </c>
      <c r="C88" s="36">
        <v>321</v>
      </c>
      <c r="D88" s="36">
        <v>3.5</v>
      </c>
    </row>
    <row r="89" spans="1:4" x14ac:dyDescent="0.25">
      <c r="A89" s="91">
        <f>A88+1</f>
        <v>39981</v>
      </c>
      <c r="B89" s="43">
        <v>143.29</v>
      </c>
      <c r="C89" s="36">
        <v>315</v>
      </c>
      <c r="D89" s="36">
        <v>4</v>
      </c>
    </row>
    <row r="90" spans="1:4" x14ac:dyDescent="0.25">
      <c r="A90" s="91">
        <f>A89+1</f>
        <v>39982</v>
      </c>
      <c r="B90" s="43">
        <v>142.1</v>
      </c>
      <c r="C90" s="36">
        <v>305</v>
      </c>
      <c r="D90" s="36">
        <v>5</v>
      </c>
    </row>
    <row r="91" spans="1:4" x14ac:dyDescent="0.25">
      <c r="A91" s="91">
        <f>A90+1</f>
        <v>39983</v>
      </c>
      <c r="B91" s="43">
        <v>146.33000000000001</v>
      </c>
      <c r="C91" s="36">
        <v>306</v>
      </c>
      <c r="D91" s="36">
        <v>5</v>
      </c>
    </row>
    <row r="92" spans="1:4" x14ac:dyDescent="0.25">
      <c r="A92" s="91">
        <f>A90+4</f>
        <v>39986</v>
      </c>
      <c r="B92" s="43">
        <v>148.37</v>
      </c>
      <c r="C92" s="36">
        <v>306</v>
      </c>
      <c r="D92" s="36">
        <v>5.5</v>
      </c>
    </row>
    <row r="93" spans="1:4" x14ac:dyDescent="0.25">
      <c r="A93" s="91">
        <f>A92+1</f>
        <v>39987</v>
      </c>
      <c r="B93" s="43">
        <v>148.21</v>
      </c>
      <c r="C93" s="36">
        <v>306</v>
      </c>
      <c r="D93" s="36">
        <v>6</v>
      </c>
    </row>
    <row r="94" spans="1:4" x14ac:dyDescent="0.25">
      <c r="A94" s="91">
        <f>A93+1</f>
        <v>39988</v>
      </c>
      <c r="B94" s="43">
        <v>148.99</v>
      </c>
      <c r="C94" s="36">
        <v>290</v>
      </c>
      <c r="D94" s="36">
        <v>5.5</v>
      </c>
    </row>
    <row r="95" spans="1:4" x14ac:dyDescent="0.25">
      <c r="A95" s="91">
        <f>A94+1</f>
        <v>39989</v>
      </c>
      <c r="B95" s="43">
        <v>148.99</v>
      </c>
      <c r="C95" s="36">
        <v>300</v>
      </c>
      <c r="D95" s="36">
        <v>5</v>
      </c>
    </row>
    <row r="96" spans="1:4" x14ac:dyDescent="0.25">
      <c r="A96" s="91">
        <f>A95+1</f>
        <v>39990</v>
      </c>
      <c r="B96" s="43">
        <v>151.66</v>
      </c>
      <c r="C96" s="36">
        <v>300</v>
      </c>
      <c r="D96" s="36">
        <v>5.2</v>
      </c>
    </row>
    <row r="97" spans="1:4" x14ac:dyDescent="0.25">
      <c r="A97" s="91">
        <f>A95+4</f>
        <v>39993</v>
      </c>
      <c r="B97" s="43">
        <v>152.4</v>
      </c>
      <c r="C97" s="36">
        <v>290</v>
      </c>
      <c r="D97" s="36">
        <v>5.5</v>
      </c>
    </row>
    <row r="98" spans="1:4" x14ac:dyDescent="0.25">
      <c r="A98" s="91">
        <f>A97+1</f>
        <v>39994</v>
      </c>
      <c r="B98" s="43">
        <v>154.41999999999999</v>
      </c>
      <c r="C98" s="36">
        <v>299</v>
      </c>
      <c r="D98" s="36">
        <v>6.3</v>
      </c>
    </row>
    <row r="99" spans="1:4" x14ac:dyDescent="0.25">
      <c r="A99" s="91">
        <f>A98+1</f>
        <v>39995</v>
      </c>
      <c r="B99" s="43">
        <v>151.56</v>
      </c>
      <c r="C99" s="36">
        <v>299</v>
      </c>
      <c r="D99" s="36">
        <v>7</v>
      </c>
    </row>
    <row r="100" spans="1:4" x14ac:dyDescent="0.25">
      <c r="A100" s="91">
        <f>A99+1</f>
        <v>39996</v>
      </c>
      <c r="B100" s="43">
        <v>152.12</v>
      </c>
      <c r="C100" s="36">
        <v>299</v>
      </c>
      <c r="D100" s="36">
        <v>7</v>
      </c>
    </row>
    <row r="101" spans="1:4" x14ac:dyDescent="0.25">
      <c r="A101" s="91">
        <f>A100+1</f>
        <v>39997</v>
      </c>
      <c r="B101" s="43">
        <v>152.04</v>
      </c>
      <c r="C101" s="36">
        <v>300</v>
      </c>
      <c r="D101" s="36">
        <v>7</v>
      </c>
    </row>
    <row r="102" spans="1:4" x14ac:dyDescent="0.25">
      <c r="A102" s="91">
        <f>A100+4</f>
        <v>40000</v>
      </c>
      <c r="B102" s="43">
        <v>149.77000000000001</v>
      </c>
      <c r="C102" s="36">
        <v>300</v>
      </c>
      <c r="D102" s="36">
        <v>6.9</v>
      </c>
    </row>
    <row r="103" spans="1:4" x14ac:dyDescent="0.25">
      <c r="A103" s="91">
        <f>A102+1</f>
        <v>40001</v>
      </c>
      <c r="B103" s="43">
        <v>147.81</v>
      </c>
      <c r="C103" s="36">
        <v>294</v>
      </c>
      <c r="D103" s="36">
        <v>7</v>
      </c>
    </row>
    <row r="104" spans="1:4" x14ac:dyDescent="0.25">
      <c r="A104" s="91">
        <f>A103+1</f>
        <v>40002</v>
      </c>
      <c r="B104" s="43">
        <v>144.97999999999999</v>
      </c>
      <c r="C104" s="36">
        <v>283.99</v>
      </c>
      <c r="D104" s="36">
        <v>6</v>
      </c>
    </row>
    <row r="105" spans="1:4" x14ac:dyDescent="0.25">
      <c r="A105" s="91">
        <f>A104+1</f>
        <v>40003</v>
      </c>
      <c r="B105" s="43">
        <v>144.55000000000001</v>
      </c>
      <c r="C105" s="36">
        <v>283</v>
      </c>
      <c r="D105" s="36">
        <v>6</v>
      </c>
    </row>
    <row r="106" spans="1:4" x14ac:dyDescent="0.25">
      <c r="A106" s="91">
        <f>A105+1</f>
        <v>40004</v>
      </c>
      <c r="B106" s="43">
        <v>142.66</v>
      </c>
      <c r="C106" s="36">
        <v>280</v>
      </c>
      <c r="D106" s="36">
        <v>6.5</v>
      </c>
    </row>
    <row r="107" spans="1:4" x14ac:dyDescent="0.25">
      <c r="A107" s="91">
        <f>A105+4</f>
        <v>40007</v>
      </c>
      <c r="B107" s="43">
        <v>142.83000000000001</v>
      </c>
      <c r="C107" s="36">
        <v>270</v>
      </c>
      <c r="D107" s="36">
        <v>6.5</v>
      </c>
    </row>
    <row r="108" spans="1:4" x14ac:dyDescent="0.25">
      <c r="A108" s="91">
        <f>A107+1</f>
        <v>40008</v>
      </c>
      <c r="B108" s="43">
        <v>144.4</v>
      </c>
      <c r="C108" s="36">
        <v>280</v>
      </c>
      <c r="D108" s="36">
        <v>6.5</v>
      </c>
    </row>
    <row r="109" spans="1:4" x14ac:dyDescent="0.25">
      <c r="A109" s="91">
        <f>A108+1</f>
        <v>40009</v>
      </c>
      <c r="B109" s="43">
        <v>146.97999999999999</v>
      </c>
      <c r="C109" s="36">
        <v>290</v>
      </c>
      <c r="D109" s="36">
        <v>7</v>
      </c>
    </row>
    <row r="110" spans="1:4" x14ac:dyDescent="0.25">
      <c r="A110" s="91">
        <f>A109+1</f>
        <v>40010</v>
      </c>
      <c r="B110" s="43">
        <v>150.28</v>
      </c>
      <c r="C110" s="36">
        <v>300</v>
      </c>
      <c r="D110" s="36">
        <v>7</v>
      </c>
    </row>
    <row r="111" spans="1:4" x14ac:dyDescent="0.25">
      <c r="A111" s="91">
        <f>A110+1</f>
        <v>40011</v>
      </c>
      <c r="B111" s="43">
        <v>152.5</v>
      </c>
      <c r="C111" s="36">
        <v>300</v>
      </c>
      <c r="D111" s="36">
        <v>7</v>
      </c>
    </row>
    <row r="112" spans="1:4" x14ac:dyDescent="0.25">
      <c r="A112" s="91">
        <f>A110+4</f>
        <v>40014</v>
      </c>
      <c r="B112" s="43">
        <v>150.91</v>
      </c>
      <c r="C112" s="36">
        <v>300</v>
      </c>
      <c r="D112" s="36">
        <v>7</v>
      </c>
    </row>
    <row r="113" spans="1:4" x14ac:dyDescent="0.25">
      <c r="A113" s="91">
        <f>A112+1</f>
        <v>40015</v>
      </c>
      <c r="B113" s="43">
        <v>150</v>
      </c>
      <c r="C113" s="36">
        <v>300</v>
      </c>
      <c r="D113" s="36">
        <v>6.5</v>
      </c>
    </row>
    <row r="114" spans="1:4" x14ac:dyDescent="0.25">
      <c r="A114" s="91">
        <f>A113+1</f>
        <v>40016</v>
      </c>
      <c r="B114" s="43">
        <v>147.07</v>
      </c>
      <c r="C114" s="36">
        <v>301</v>
      </c>
      <c r="D114" s="36">
        <v>6.5</v>
      </c>
    </row>
    <row r="115" spans="1:4" x14ac:dyDescent="0.25">
      <c r="A115" s="91">
        <f>A114+1</f>
        <v>40017</v>
      </c>
      <c r="B115" s="43">
        <v>146.58000000000001</v>
      </c>
      <c r="C115" s="36">
        <v>300</v>
      </c>
      <c r="D115" s="36">
        <v>6.6</v>
      </c>
    </row>
    <row r="116" spans="1:4" x14ac:dyDescent="0.25">
      <c r="A116" s="91">
        <f>A115+1</f>
        <v>40018</v>
      </c>
      <c r="B116" s="43">
        <v>149.05000000000001</v>
      </c>
      <c r="C116" s="36">
        <v>300</v>
      </c>
      <c r="D116" s="36">
        <v>6.5</v>
      </c>
    </row>
    <row r="117" spans="1:4" x14ac:dyDescent="0.25">
      <c r="A117" s="91">
        <f>A115+4</f>
        <v>40021</v>
      </c>
      <c r="B117" s="43">
        <v>150.88999999999999</v>
      </c>
      <c r="C117" s="36">
        <v>299</v>
      </c>
      <c r="D117" s="36">
        <v>6.5</v>
      </c>
    </row>
    <row r="118" spans="1:4" x14ac:dyDescent="0.25">
      <c r="A118" s="91">
        <f>A117+1</f>
        <v>40022</v>
      </c>
      <c r="B118" s="43">
        <v>152.24</v>
      </c>
      <c r="C118" s="36">
        <v>299</v>
      </c>
      <c r="D118" s="36">
        <v>6.5</v>
      </c>
    </row>
    <row r="119" spans="1:4" x14ac:dyDescent="0.25">
      <c r="A119" s="91">
        <f>A118+1</f>
        <v>40023</v>
      </c>
      <c r="B119" s="43">
        <v>152.38999999999999</v>
      </c>
      <c r="C119" s="36">
        <v>295</v>
      </c>
      <c r="D119" s="36">
        <v>6.5</v>
      </c>
    </row>
    <row r="120" spans="1:4" x14ac:dyDescent="0.25">
      <c r="A120" s="91">
        <f>A119+1</f>
        <v>40024</v>
      </c>
      <c r="B120" s="43">
        <v>150.33000000000001</v>
      </c>
      <c r="C120" s="36">
        <v>290</v>
      </c>
      <c r="D120" s="36">
        <v>6.5</v>
      </c>
    </row>
    <row r="121" spans="1:4" x14ac:dyDescent="0.25">
      <c r="A121" s="91">
        <f>A120+1</f>
        <v>40025</v>
      </c>
      <c r="B121" s="43">
        <v>148.47999999999999</v>
      </c>
      <c r="C121" s="36">
        <v>285</v>
      </c>
      <c r="D121" s="36">
        <v>6.5</v>
      </c>
    </row>
    <row r="122" spans="1:4" x14ac:dyDescent="0.25">
      <c r="A122" s="91">
        <f>A120+4</f>
        <v>40028</v>
      </c>
      <c r="B122" s="43">
        <v>146.30000000000001</v>
      </c>
      <c r="C122" s="36">
        <v>280</v>
      </c>
      <c r="D122" s="36">
        <v>6</v>
      </c>
    </row>
    <row r="123" spans="1:4" x14ac:dyDescent="0.25">
      <c r="A123" s="91">
        <f>A122+1</f>
        <v>40029</v>
      </c>
      <c r="B123" s="43">
        <v>141.13</v>
      </c>
      <c r="C123" s="36">
        <v>275</v>
      </c>
      <c r="D123" s="36">
        <v>6</v>
      </c>
    </row>
    <row r="124" spans="1:4" x14ac:dyDescent="0.25">
      <c r="A124" s="91">
        <f>A123+1</f>
        <v>40030</v>
      </c>
      <c r="B124" s="43">
        <v>140.77000000000001</v>
      </c>
      <c r="C124" s="36">
        <v>275</v>
      </c>
      <c r="D124" s="36">
        <v>6</v>
      </c>
    </row>
    <row r="125" spans="1:4" x14ac:dyDescent="0.25">
      <c r="A125" s="91">
        <f>A124+1</f>
        <v>40031</v>
      </c>
      <c r="B125" s="43">
        <v>142.28</v>
      </c>
      <c r="C125" s="36">
        <v>300</v>
      </c>
      <c r="D125" s="36">
        <v>5.75</v>
      </c>
    </row>
    <row r="126" spans="1:4" x14ac:dyDescent="0.25">
      <c r="A126" s="91">
        <f>A125+1</f>
        <v>40032</v>
      </c>
      <c r="B126" s="43">
        <v>144.33000000000001</v>
      </c>
      <c r="C126" s="36">
        <v>300</v>
      </c>
      <c r="D126" s="36">
        <v>5.9</v>
      </c>
    </row>
    <row r="127" spans="1:4" x14ac:dyDescent="0.25">
      <c r="A127" s="91">
        <f>A125+4</f>
        <v>40035</v>
      </c>
      <c r="B127" s="43">
        <v>144.33000000000001</v>
      </c>
      <c r="C127" s="36">
        <v>300</v>
      </c>
      <c r="D127" s="36">
        <v>5.9</v>
      </c>
    </row>
    <row r="128" spans="1:4" x14ac:dyDescent="0.25">
      <c r="A128" s="91">
        <f>A127+1</f>
        <v>40036</v>
      </c>
      <c r="B128" s="43">
        <v>144.33000000000001</v>
      </c>
      <c r="C128" s="36">
        <v>300</v>
      </c>
      <c r="D128" s="36">
        <v>5.9</v>
      </c>
    </row>
    <row r="129" spans="1:17" x14ac:dyDescent="0.25">
      <c r="A129" s="91">
        <f>A128+1</f>
        <v>40037</v>
      </c>
      <c r="B129" s="43">
        <v>141.55000000000001</v>
      </c>
      <c r="C129" s="36">
        <v>295</v>
      </c>
      <c r="D129" s="36">
        <v>5.95</v>
      </c>
    </row>
    <row r="130" spans="1:17" x14ac:dyDescent="0.25">
      <c r="A130" s="91">
        <f>A129+1</f>
        <v>40038</v>
      </c>
      <c r="B130" s="43">
        <v>140.53</v>
      </c>
      <c r="C130" s="36">
        <v>290</v>
      </c>
      <c r="D130" s="36">
        <v>5.9</v>
      </c>
    </row>
    <row r="131" spans="1:17" x14ac:dyDescent="0.25">
      <c r="A131" s="91">
        <f>A130+1</f>
        <v>40039</v>
      </c>
      <c r="B131" s="43">
        <v>139.74</v>
      </c>
      <c r="C131" s="36">
        <v>300</v>
      </c>
      <c r="D131" s="36">
        <v>6</v>
      </c>
    </row>
    <row r="132" spans="1:17" x14ac:dyDescent="0.25">
      <c r="A132" s="91">
        <f>A130+4</f>
        <v>40042</v>
      </c>
      <c r="B132" s="43">
        <v>140.30000000000001</v>
      </c>
      <c r="C132" s="36">
        <v>300</v>
      </c>
      <c r="D132" s="36">
        <v>5.95</v>
      </c>
    </row>
    <row r="133" spans="1:17" x14ac:dyDescent="0.25">
      <c r="A133" s="91">
        <f>A132+1</f>
        <v>40043</v>
      </c>
      <c r="B133" s="43">
        <v>139.81</v>
      </c>
      <c r="C133" s="36">
        <v>300</v>
      </c>
      <c r="D133" s="36">
        <v>5.8</v>
      </c>
    </row>
    <row r="134" spans="1:17" x14ac:dyDescent="0.25">
      <c r="A134" s="91">
        <f>A133+1</f>
        <v>40044</v>
      </c>
      <c r="B134" s="43">
        <v>138.87</v>
      </c>
      <c r="C134" s="36">
        <v>295</v>
      </c>
      <c r="D134" s="36">
        <v>6</v>
      </c>
    </row>
    <row r="135" spans="1:17" x14ac:dyDescent="0.25">
      <c r="A135" s="91">
        <f>A134+1</f>
        <v>40045</v>
      </c>
      <c r="B135" s="43">
        <v>138.01</v>
      </c>
      <c r="C135" s="36">
        <v>284</v>
      </c>
      <c r="D135" s="36">
        <v>6</v>
      </c>
    </row>
    <row r="136" spans="1:17" x14ac:dyDescent="0.25">
      <c r="A136" s="91">
        <f>A135+1</f>
        <v>40046</v>
      </c>
      <c r="B136" s="43">
        <v>137.88999999999999</v>
      </c>
      <c r="C136" s="36">
        <v>300</v>
      </c>
      <c r="D136" s="36">
        <v>5.65</v>
      </c>
    </row>
    <row r="137" spans="1:17" x14ac:dyDescent="0.25">
      <c r="A137" s="91">
        <f>A135+4</f>
        <v>40049</v>
      </c>
      <c r="B137" s="43">
        <v>137.77000000000001</v>
      </c>
      <c r="C137" s="36">
        <v>300</v>
      </c>
      <c r="D137" s="36">
        <v>5.5</v>
      </c>
    </row>
    <row r="138" spans="1:17" x14ac:dyDescent="0.25">
      <c r="A138" s="91">
        <f>A137+1</f>
        <v>40050</v>
      </c>
      <c r="B138" s="43">
        <v>138</v>
      </c>
      <c r="C138" s="36">
        <v>299.99</v>
      </c>
      <c r="D138" s="36">
        <v>6</v>
      </c>
    </row>
    <row r="139" spans="1:17" x14ac:dyDescent="0.25">
      <c r="A139" s="91">
        <f>A138+1</f>
        <v>40051</v>
      </c>
      <c r="B139" s="43">
        <v>136.85</v>
      </c>
      <c r="C139" s="36">
        <v>300</v>
      </c>
      <c r="D139" s="36">
        <v>6.21</v>
      </c>
    </row>
    <row r="140" spans="1:17" x14ac:dyDescent="0.25">
      <c r="A140" s="91">
        <f>A139+1</f>
        <v>40052</v>
      </c>
      <c r="B140" s="43">
        <v>137.33000000000001</v>
      </c>
      <c r="C140" s="36">
        <v>300</v>
      </c>
      <c r="D140" s="36">
        <v>6.7</v>
      </c>
    </row>
    <row r="141" spans="1:17" x14ac:dyDescent="0.25">
      <c r="A141" s="91">
        <f>A140+1</f>
        <v>40053</v>
      </c>
      <c r="B141" s="43">
        <v>136.58000000000001</v>
      </c>
      <c r="C141" s="36">
        <v>300</v>
      </c>
      <c r="D141" s="36">
        <v>7.1</v>
      </c>
    </row>
    <row r="142" spans="1:17" x14ac:dyDescent="0.25">
      <c r="A142" s="91">
        <f>A140+4</f>
        <v>40056</v>
      </c>
      <c r="B142" s="43">
        <v>137.06</v>
      </c>
      <c r="C142" s="36">
        <v>300</v>
      </c>
      <c r="D142" s="36">
        <v>7.1</v>
      </c>
      <c r="E142" s="61"/>
      <c r="F142" s="61"/>
      <c r="G142" s="61"/>
      <c r="H142" s="61"/>
      <c r="I142" s="60"/>
      <c r="J142" s="60"/>
      <c r="K142" s="60"/>
      <c r="L142" s="60"/>
      <c r="M142" s="60"/>
      <c r="N142" s="60"/>
      <c r="O142" s="60"/>
      <c r="P142" s="60"/>
      <c r="Q142" s="60"/>
    </row>
    <row r="143" spans="1:17" x14ac:dyDescent="0.25">
      <c r="A143" s="91">
        <f>A142+1</f>
        <v>40057</v>
      </c>
      <c r="B143" s="43">
        <v>136.02000000000001</v>
      </c>
      <c r="C143" s="36">
        <v>300</v>
      </c>
      <c r="D143" s="36">
        <v>6.91</v>
      </c>
    </row>
    <row r="144" spans="1:17" x14ac:dyDescent="0.25">
      <c r="A144" s="91">
        <f>A143+1</f>
        <v>40058</v>
      </c>
      <c r="B144" s="43">
        <v>136.58000000000001</v>
      </c>
      <c r="C144" s="36">
        <v>300</v>
      </c>
      <c r="D144" s="36">
        <v>6.99</v>
      </c>
    </row>
    <row r="145" spans="1:4" x14ac:dyDescent="0.25">
      <c r="A145" s="91">
        <f>A144+1</f>
        <v>40059</v>
      </c>
      <c r="B145" s="43">
        <v>136.03</v>
      </c>
      <c r="C145" s="36">
        <v>300</v>
      </c>
      <c r="D145" s="36">
        <v>6</v>
      </c>
    </row>
    <row r="146" spans="1:4" x14ac:dyDescent="0.25">
      <c r="A146" s="91">
        <f>A145+1</f>
        <v>40060</v>
      </c>
      <c r="B146" s="43">
        <v>134.81</v>
      </c>
      <c r="C146" s="36">
        <v>300</v>
      </c>
      <c r="D146" s="36">
        <v>6.8</v>
      </c>
    </row>
    <row r="147" spans="1:4" x14ac:dyDescent="0.25">
      <c r="A147" s="91">
        <f>A145+4</f>
        <v>40063</v>
      </c>
      <c r="B147" s="43">
        <v>133.41</v>
      </c>
      <c r="C147" s="36">
        <v>300</v>
      </c>
      <c r="D147" s="36">
        <v>7</v>
      </c>
    </row>
    <row r="148" spans="1:4" x14ac:dyDescent="0.25">
      <c r="A148" s="91">
        <f>A147+1</f>
        <v>40064</v>
      </c>
      <c r="B148" s="43">
        <v>131</v>
      </c>
      <c r="C148" s="36">
        <v>300</v>
      </c>
      <c r="D148" s="36">
        <v>7</v>
      </c>
    </row>
    <row r="149" spans="1:4" x14ac:dyDescent="0.25">
      <c r="A149" s="91">
        <f>A148+1</f>
        <v>40065</v>
      </c>
      <c r="B149" s="43">
        <v>130.86000000000001</v>
      </c>
      <c r="C149" s="36">
        <v>300</v>
      </c>
      <c r="D149" s="36">
        <v>6.95</v>
      </c>
    </row>
    <row r="150" spans="1:4" x14ac:dyDescent="0.25">
      <c r="A150" s="91">
        <f>A149+1</f>
        <v>40066</v>
      </c>
      <c r="B150" s="43">
        <v>132.02000000000001</v>
      </c>
      <c r="C150" s="36">
        <v>300</v>
      </c>
      <c r="D150" s="36">
        <v>7</v>
      </c>
    </row>
    <row r="151" spans="1:4" x14ac:dyDescent="0.25">
      <c r="A151" s="91">
        <f>A150+1</f>
        <v>40067</v>
      </c>
      <c r="B151" s="43">
        <v>133.01</v>
      </c>
      <c r="C151" s="36">
        <v>300</v>
      </c>
      <c r="D151" s="36">
        <v>7.3</v>
      </c>
    </row>
    <row r="152" spans="1:4" x14ac:dyDescent="0.25">
      <c r="A152" s="91">
        <f>A150+4</f>
        <v>40070</v>
      </c>
      <c r="B152" s="43">
        <v>133.38</v>
      </c>
      <c r="C152" s="36">
        <v>300</v>
      </c>
      <c r="D152" s="36">
        <v>7</v>
      </c>
    </row>
    <row r="153" spans="1:4" x14ac:dyDescent="0.25">
      <c r="A153" s="91">
        <f>A152+1</f>
        <v>40071</v>
      </c>
      <c r="B153" s="43">
        <v>134.47999999999999</v>
      </c>
      <c r="C153" s="36">
        <v>300</v>
      </c>
      <c r="D153" s="36">
        <v>7</v>
      </c>
    </row>
    <row r="154" spans="1:4" x14ac:dyDescent="0.25">
      <c r="A154" s="91">
        <f>A153+1</f>
        <v>40072</v>
      </c>
      <c r="B154" s="43">
        <v>133.91</v>
      </c>
      <c r="C154" s="36">
        <v>300</v>
      </c>
      <c r="D154" s="36">
        <v>7</v>
      </c>
    </row>
    <row r="155" spans="1:4" x14ac:dyDescent="0.25">
      <c r="A155" s="91">
        <f>A154+1</f>
        <v>40073</v>
      </c>
      <c r="B155" s="43">
        <v>135.33000000000001</v>
      </c>
      <c r="C155" s="36">
        <v>310</v>
      </c>
      <c r="D155" s="36">
        <v>7</v>
      </c>
    </row>
    <row r="156" spans="1:4" x14ac:dyDescent="0.25">
      <c r="A156" s="91">
        <f>A155+1</f>
        <v>40074</v>
      </c>
      <c r="B156" s="43">
        <v>138.37</v>
      </c>
      <c r="C156" s="36">
        <v>320</v>
      </c>
      <c r="D156" s="36">
        <v>7</v>
      </c>
    </row>
    <row r="157" spans="1:4" x14ac:dyDescent="0.25">
      <c r="A157" s="91">
        <f>A155+4</f>
        <v>40077</v>
      </c>
      <c r="B157" s="43">
        <v>138.84</v>
      </c>
      <c r="C157" s="36">
        <v>320</v>
      </c>
      <c r="D157" s="36">
        <v>7</v>
      </c>
    </row>
    <row r="158" spans="1:4" x14ac:dyDescent="0.25">
      <c r="A158" s="91">
        <f>A157+1</f>
        <v>40078</v>
      </c>
      <c r="B158" s="43">
        <v>139.11000000000001</v>
      </c>
      <c r="C158" s="36">
        <v>325</v>
      </c>
      <c r="D158" s="36">
        <v>6.51</v>
      </c>
    </row>
    <row r="159" spans="1:4" x14ac:dyDescent="0.25">
      <c r="A159" s="91">
        <f>A158+1</f>
        <v>40079</v>
      </c>
      <c r="B159" s="43">
        <v>140.02000000000001</v>
      </c>
      <c r="C159" s="36">
        <v>327.5</v>
      </c>
      <c r="D159" s="36">
        <v>6</v>
      </c>
    </row>
    <row r="160" spans="1:4" x14ac:dyDescent="0.25">
      <c r="A160" s="91">
        <f>A159+1</f>
        <v>40080</v>
      </c>
      <c r="B160" s="43">
        <v>140.65</v>
      </c>
      <c r="C160" s="36">
        <v>327.5</v>
      </c>
      <c r="D160" s="36">
        <v>6</v>
      </c>
    </row>
    <row r="161" spans="1:4" x14ac:dyDescent="0.25">
      <c r="A161" s="91">
        <f>A160+1</f>
        <v>40081</v>
      </c>
      <c r="B161" s="43">
        <v>143.63</v>
      </c>
      <c r="C161" s="36">
        <v>330.5</v>
      </c>
      <c r="D161" s="36">
        <v>6</v>
      </c>
    </row>
    <row r="162" spans="1:4" x14ac:dyDescent="0.25">
      <c r="A162" s="91">
        <f>A160+4</f>
        <v>40084</v>
      </c>
      <c r="B162" s="43">
        <v>148.97</v>
      </c>
      <c r="C162" s="36">
        <v>400</v>
      </c>
      <c r="D162" s="36">
        <v>6.1</v>
      </c>
    </row>
    <row r="163" spans="1:4" x14ac:dyDescent="0.25">
      <c r="A163" s="91">
        <f>A162+1</f>
        <v>40085</v>
      </c>
      <c r="B163" s="43">
        <v>152.94</v>
      </c>
      <c r="C163" s="36">
        <v>452</v>
      </c>
      <c r="D163" s="36">
        <v>7.17</v>
      </c>
    </row>
    <row r="164" spans="1:4" x14ac:dyDescent="0.25">
      <c r="A164" s="91">
        <f>A163+1</f>
        <v>40086</v>
      </c>
      <c r="B164" s="43">
        <v>158.07</v>
      </c>
      <c r="C164" s="36">
        <v>492</v>
      </c>
      <c r="D164" s="36">
        <v>7.2</v>
      </c>
    </row>
    <row r="165" spans="1:4" x14ac:dyDescent="0.25">
      <c r="A165" s="91">
        <f>A164+1</f>
        <v>40087</v>
      </c>
      <c r="B165" s="43">
        <v>157.22999999999999</v>
      </c>
      <c r="C165" s="36">
        <v>510</v>
      </c>
      <c r="D165" s="36">
        <v>7.2</v>
      </c>
    </row>
    <row r="166" spans="1:4" x14ac:dyDescent="0.25">
      <c r="A166" s="91">
        <f>A165+1</f>
        <v>40088</v>
      </c>
      <c r="B166" s="43">
        <v>156.31</v>
      </c>
      <c r="C166" s="36">
        <v>510</v>
      </c>
      <c r="D166" s="36">
        <v>7</v>
      </c>
    </row>
    <row r="167" spans="1:4" x14ac:dyDescent="0.25">
      <c r="A167" s="91">
        <f>A165+4</f>
        <v>40091</v>
      </c>
      <c r="B167" s="43">
        <v>155.19999999999999</v>
      </c>
      <c r="C167" s="36">
        <v>510</v>
      </c>
      <c r="D167" s="36">
        <v>7</v>
      </c>
    </row>
    <row r="168" spans="1:4" x14ac:dyDescent="0.25">
      <c r="A168" s="91">
        <f>A167+1</f>
        <v>40092</v>
      </c>
      <c r="B168" s="43">
        <v>155.46</v>
      </c>
      <c r="C168" s="36">
        <v>510</v>
      </c>
      <c r="D168" s="36">
        <v>7</v>
      </c>
    </row>
    <row r="169" spans="1:4" x14ac:dyDescent="0.25">
      <c r="A169" s="91">
        <f>A168+1</f>
        <v>40093</v>
      </c>
      <c r="B169" s="43">
        <v>157.27000000000001</v>
      </c>
      <c r="C169" s="36">
        <v>510</v>
      </c>
      <c r="D169" s="36">
        <v>7</v>
      </c>
    </row>
    <row r="170" spans="1:4" x14ac:dyDescent="0.25">
      <c r="A170" s="91">
        <f>A169+1</f>
        <v>40094</v>
      </c>
      <c r="B170" s="43">
        <v>159.66999999999999</v>
      </c>
      <c r="C170" s="36">
        <v>510</v>
      </c>
      <c r="D170" s="36">
        <v>7</v>
      </c>
    </row>
    <row r="171" spans="1:4" x14ac:dyDescent="0.25">
      <c r="A171" s="91">
        <f>A170+1</f>
        <v>40095</v>
      </c>
      <c r="B171" s="43">
        <v>151.81</v>
      </c>
      <c r="C171" s="36">
        <v>530</v>
      </c>
      <c r="D171" s="36">
        <v>7</v>
      </c>
    </row>
    <row r="172" spans="1:4" x14ac:dyDescent="0.25">
      <c r="A172" s="91">
        <f>A170+4</f>
        <v>40098</v>
      </c>
      <c r="B172" s="43">
        <v>163.58000000000001</v>
      </c>
      <c r="C172" s="36">
        <v>551.1</v>
      </c>
      <c r="D172" s="36">
        <v>7</v>
      </c>
    </row>
    <row r="173" spans="1:4" x14ac:dyDescent="0.25">
      <c r="A173" s="91">
        <f>A172+1</f>
        <v>40099</v>
      </c>
      <c r="B173" s="43">
        <v>164.76</v>
      </c>
      <c r="C173" s="36">
        <v>551.1</v>
      </c>
      <c r="D173" s="36">
        <v>7</v>
      </c>
    </row>
    <row r="174" spans="1:4" x14ac:dyDescent="0.25">
      <c r="A174" s="91">
        <f>A173+1</f>
        <v>40100</v>
      </c>
      <c r="B174" s="43">
        <v>166.94</v>
      </c>
      <c r="C174" s="36">
        <v>550</v>
      </c>
      <c r="D174" s="36">
        <v>7.2</v>
      </c>
    </row>
    <row r="175" spans="1:4" x14ac:dyDescent="0.25">
      <c r="A175" s="91">
        <f>A174+1</f>
        <v>40101</v>
      </c>
      <c r="B175" s="43">
        <v>169.15</v>
      </c>
      <c r="C175" s="36">
        <v>542.5</v>
      </c>
      <c r="D175" s="36">
        <v>6.7</v>
      </c>
    </row>
    <row r="176" spans="1:4" x14ac:dyDescent="0.25">
      <c r="A176" s="91">
        <f>A175+1</f>
        <v>40102</v>
      </c>
      <c r="B176" s="43">
        <v>171.04</v>
      </c>
      <c r="C176" s="36">
        <v>551</v>
      </c>
      <c r="D176" s="36">
        <v>6.5</v>
      </c>
    </row>
    <row r="177" spans="1:4" x14ac:dyDescent="0.25">
      <c r="A177" s="91">
        <f>A175+4</f>
        <v>40105</v>
      </c>
      <c r="B177" s="43">
        <v>171.77</v>
      </c>
      <c r="C177" s="36">
        <v>551</v>
      </c>
      <c r="D177" s="36">
        <v>6</v>
      </c>
    </row>
    <row r="178" spans="1:4" x14ac:dyDescent="0.25">
      <c r="A178" s="91">
        <f>A177+1</f>
        <v>40106</v>
      </c>
      <c r="B178" s="43">
        <v>172.01</v>
      </c>
      <c r="C178" s="36">
        <v>552</v>
      </c>
      <c r="D178" s="36">
        <v>7</v>
      </c>
    </row>
    <row r="179" spans="1:4" x14ac:dyDescent="0.25">
      <c r="A179" s="91">
        <f>A178+1</f>
        <v>40107</v>
      </c>
      <c r="B179" s="43">
        <v>172.85</v>
      </c>
      <c r="C179" s="36">
        <v>555</v>
      </c>
      <c r="D179" s="36">
        <v>7.5</v>
      </c>
    </row>
    <row r="180" spans="1:4" x14ac:dyDescent="0.25">
      <c r="A180" s="91">
        <f>A179+1</f>
        <v>40108</v>
      </c>
      <c r="B180" s="43">
        <v>178.21</v>
      </c>
      <c r="C180" s="36">
        <v>555</v>
      </c>
      <c r="D180" s="36">
        <v>7.5</v>
      </c>
    </row>
    <row r="181" spans="1:4" x14ac:dyDescent="0.25">
      <c r="A181" s="91">
        <f>A180+1</f>
        <v>40109</v>
      </c>
      <c r="B181" s="43">
        <v>170.61</v>
      </c>
      <c r="C181" s="36">
        <v>555</v>
      </c>
      <c r="D181" s="36">
        <v>7.5</v>
      </c>
    </row>
    <row r="182" spans="1:4" x14ac:dyDescent="0.25">
      <c r="A182" s="91">
        <f>A180+4</f>
        <v>40112</v>
      </c>
      <c r="B182" s="43">
        <v>168.36</v>
      </c>
      <c r="C182" s="36">
        <v>549</v>
      </c>
      <c r="D182" s="36">
        <v>7.5</v>
      </c>
    </row>
    <row r="183" spans="1:4" x14ac:dyDescent="0.25">
      <c r="A183" s="91">
        <f>A182+1</f>
        <v>40113</v>
      </c>
      <c r="B183" s="43">
        <v>164.11</v>
      </c>
      <c r="C183" s="36">
        <v>549</v>
      </c>
      <c r="D183" s="36">
        <v>7.5</v>
      </c>
    </row>
    <row r="184" spans="1:4" x14ac:dyDescent="0.25">
      <c r="A184" s="91">
        <f>A183+1</f>
        <v>40114</v>
      </c>
      <c r="B184" s="43">
        <v>158.06</v>
      </c>
      <c r="C184" s="36">
        <v>549</v>
      </c>
      <c r="D184" s="36">
        <v>7.5</v>
      </c>
    </row>
    <row r="185" spans="1:4" x14ac:dyDescent="0.25">
      <c r="A185" s="91">
        <f>A184+1</f>
        <v>40115</v>
      </c>
      <c r="B185" s="43">
        <v>150.47999999999999</v>
      </c>
      <c r="C185" s="36">
        <v>549</v>
      </c>
      <c r="D185" s="36">
        <v>7.2</v>
      </c>
    </row>
    <row r="186" spans="1:4" x14ac:dyDescent="0.25">
      <c r="A186" s="91">
        <f>A185+1</f>
        <v>40116</v>
      </c>
      <c r="B186" s="43">
        <v>149.03</v>
      </c>
      <c r="C186" s="36">
        <v>530</v>
      </c>
      <c r="D186" s="36">
        <v>7</v>
      </c>
    </row>
    <row r="187" spans="1:4" x14ac:dyDescent="0.25">
      <c r="A187" s="91">
        <f>A185+4</f>
        <v>40119</v>
      </c>
      <c r="B187" s="43">
        <v>147.15</v>
      </c>
      <c r="C187" s="36">
        <v>500</v>
      </c>
      <c r="D187" s="36">
        <v>7</v>
      </c>
    </row>
    <row r="188" spans="1:4" x14ac:dyDescent="0.25">
      <c r="A188" s="91">
        <f>A187+1</f>
        <v>40120</v>
      </c>
      <c r="B188" s="43">
        <v>145.41</v>
      </c>
      <c r="C188" s="36">
        <v>500</v>
      </c>
      <c r="D188" s="36">
        <v>6.9</v>
      </c>
    </row>
    <row r="189" spans="1:4" x14ac:dyDescent="0.25">
      <c r="A189" s="91">
        <f>A188+1</f>
        <v>40121</v>
      </c>
      <c r="B189" s="43">
        <v>146</v>
      </c>
      <c r="C189" s="36">
        <v>500</v>
      </c>
      <c r="D189" s="36">
        <v>6.5</v>
      </c>
    </row>
    <row r="190" spans="1:4" x14ac:dyDescent="0.25">
      <c r="A190" s="91">
        <f>A189+1</f>
        <v>40122</v>
      </c>
      <c r="B190" s="43">
        <v>149.74</v>
      </c>
      <c r="C190" s="36">
        <v>505</v>
      </c>
      <c r="D190" s="36">
        <v>6.8</v>
      </c>
    </row>
    <row r="191" spans="1:4" x14ac:dyDescent="0.25">
      <c r="A191" s="91">
        <f>A190+1</f>
        <v>40123</v>
      </c>
      <c r="B191" s="43">
        <v>157.97999999999999</v>
      </c>
      <c r="C191" s="36">
        <v>505</v>
      </c>
      <c r="D191" s="36">
        <v>7</v>
      </c>
    </row>
    <row r="192" spans="1:4" x14ac:dyDescent="0.25">
      <c r="A192" s="91">
        <f>A190+4</f>
        <v>40126</v>
      </c>
      <c r="B192" s="43">
        <v>164</v>
      </c>
      <c r="C192" s="36">
        <v>521</v>
      </c>
      <c r="D192" s="36">
        <v>7</v>
      </c>
    </row>
    <row r="193" spans="1:4" x14ac:dyDescent="0.25">
      <c r="A193" s="91">
        <f>A192+1</f>
        <v>40127</v>
      </c>
      <c r="B193" s="43">
        <v>168.24</v>
      </c>
      <c r="C193" s="36">
        <v>531</v>
      </c>
      <c r="D193" s="36">
        <v>7</v>
      </c>
    </row>
    <row r="194" spans="1:4" x14ac:dyDescent="0.25">
      <c r="A194" s="91">
        <f>A193+1</f>
        <v>40128</v>
      </c>
      <c r="B194" s="43">
        <v>171.93</v>
      </c>
      <c r="C194" s="36">
        <v>555</v>
      </c>
      <c r="D194" s="36">
        <v>7</v>
      </c>
    </row>
    <row r="195" spans="1:4" x14ac:dyDescent="0.25">
      <c r="A195" s="91">
        <f>A194+1</f>
        <v>40129</v>
      </c>
      <c r="B195" s="43">
        <v>170.43</v>
      </c>
      <c r="C195" s="36">
        <v>550</v>
      </c>
      <c r="D195" s="36">
        <v>7</v>
      </c>
    </row>
    <row r="196" spans="1:4" x14ac:dyDescent="0.25">
      <c r="A196" s="91">
        <f>A195+1</f>
        <v>40130</v>
      </c>
      <c r="B196" s="43">
        <v>164.11</v>
      </c>
      <c r="C196" s="36">
        <v>547</v>
      </c>
      <c r="D196" s="36">
        <v>6.75</v>
      </c>
    </row>
    <row r="197" spans="1:4" x14ac:dyDescent="0.25">
      <c r="A197" s="91">
        <f>A195+4</f>
        <v>40133</v>
      </c>
      <c r="B197" s="43">
        <v>159.94</v>
      </c>
      <c r="C197" s="36">
        <v>550</v>
      </c>
      <c r="D197" s="36">
        <v>6.8</v>
      </c>
    </row>
    <row r="198" spans="1:4" x14ac:dyDescent="0.25">
      <c r="A198" s="91">
        <f>A197+1</f>
        <v>40134</v>
      </c>
      <c r="B198" s="43">
        <v>160.87</v>
      </c>
      <c r="C198" s="36">
        <v>545</v>
      </c>
      <c r="D198" s="36">
        <v>7</v>
      </c>
    </row>
    <row r="199" spans="1:4" x14ac:dyDescent="0.25">
      <c r="A199" s="91">
        <f>A198+1</f>
        <v>40135</v>
      </c>
      <c r="B199" s="43">
        <v>160.76</v>
      </c>
      <c r="C199" s="36">
        <v>545</v>
      </c>
      <c r="D199" s="36">
        <v>7</v>
      </c>
    </row>
    <row r="200" spans="1:4" x14ac:dyDescent="0.25">
      <c r="A200" s="91">
        <f>A199+1</f>
        <v>40136</v>
      </c>
      <c r="B200" s="43">
        <v>159.30000000000001</v>
      </c>
      <c r="C200" s="36">
        <v>545</v>
      </c>
      <c r="D200" s="36">
        <v>6.9</v>
      </c>
    </row>
    <row r="201" spans="1:4" x14ac:dyDescent="0.25">
      <c r="A201" s="91">
        <f>A200+1</f>
        <v>40137</v>
      </c>
      <c r="B201" s="43">
        <v>157.77000000000001</v>
      </c>
      <c r="C201" s="36">
        <v>544</v>
      </c>
      <c r="D201" s="36">
        <v>6.9</v>
      </c>
    </row>
    <row r="202" spans="1:4" x14ac:dyDescent="0.25">
      <c r="A202" s="91">
        <f>A200+4</f>
        <v>40140</v>
      </c>
      <c r="B202" s="43">
        <v>154.34</v>
      </c>
      <c r="C202" s="36">
        <v>530</v>
      </c>
      <c r="D202" s="36">
        <v>6.7</v>
      </c>
    </row>
    <row r="203" spans="1:4" x14ac:dyDescent="0.25">
      <c r="A203" s="91">
        <f>A202+1</f>
        <v>40141</v>
      </c>
      <c r="B203" s="43">
        <v>154.85</v>
      </c>
      <c r="C203" s="36">
        <v>530</v>
      </c>
      <c r="D203" s="36">
        <v>6.5</v>
      </c>
    </row>
    <row r="204" spans="1:4" x14ac:dyDescent="0.25">
      <c r="A204" s="91">
        <f>A203+1</f>
        <v>40142</v>
      </c>
      <c r="B204" s="43">
        <v>153.82</v>
      </c>
      <c r="C204" s="36">
        <v>518</v>
      </c>
      <c r="D204" s="36">
        <v>6.5</v>
      </c>
    </row>
    <row r="205" spans="1:4" x14ac:dyDescent="0.25">
      <c r="A205" s="91">
        <f>A204+1</f>
        <v>40143</v>
      </c>
      <c r="B205" s="43">
        <v>151.13</v>
      </c>
      <c r="C205" s="36">
        <v>505</v>
      </c>
      <c r="D205" s="36">
        <v>6.7</v>
      </c>
    </row>
    <row r="206" spans="1:4" x14ac:dyDescent="0.25">
      <c r="A206" s="91">
        <f>A205+1</f>
        <v>40144</v>
      </c>
      <c r="B206" s="43">
        <v>146.35</v>
      </c>
      <c r="C206" s="36">
        <v>500</v>
      </c>
      <c r="D206" s="36">
        <v>6.7</v>
      </c>
    </row>
    <row r="207" spans="1:4" x14ac:dyDescent="0.25">
      <c r="A207" s="91">
        <f>A205+4</f>
        <v>40147</v>
      </c>
      <c r="B207" s="43">
        <v>149.47</v>
      </c>
      <c r="C207" s="36">
        <v>510</v>
      </c>
      <c r="D207" s="36">
        <v>6.8</v>
      </c>
    </row>
    <row r="208" spans="1:4" x14ac:dyDescent="0.25">
      <c r="A208" s="91">
        <f>A207+1</f>
        <v>40148</v>
      </c>
      <c r="B208" s="43">
        <v>152.16</v>
      </c>
      <c r="C208" s="36">
        <v>510</v>
      </c>
      <c r="D208" s="36">
        <v>7</v>
      </c>
    </row>
    <row r="209" spans="1:4" x14ac:dyDescent="0.25">
      <c r="A209" s="91">
        <f>A208+1</f>
        <v>40149</v>
      </c>
      <c r="B209" s="43">
        <v>151.41999999999999</v>
      </c>
      <c r="C209" s="36">
        <v>510</v>
      </c>
      <c r="D209" s="36">
        <v>7.1</v>
      </c>
    </row>
    <row r="210" spans="1:4" x14ac:dyDescent="0.25">
      <c r="A210" s="91">
        <f>A209+1</f>
        <v>40150</v>
      </c>
      <c r="B210" s="43">
        <v>150.68</v>
      </c>
      <c r="C210" s="36">
        <v>510</v>
      </c>
      <c r="D210" s="36">
        <v>7</v>
      </c>
    </row>
    <row r="211" spans="1:4" x14ac:dyDescent="0.25">
      <c r="A211" s="91">
        <f>A210+1</f>
        <v>40151</v>
      </c>
      <c r="B211" s="43">
        <v>150.68</v>
      </c>
      <c r="C211" s="36">
        <v>505</v>
      </c>
      <c r="D211" s="36">
        <v>7</v>
      </c>
    </row>
    <row r="212" spans="1:4" x14ac:dyDescent="0.25">
      <c r="A212" s="91">
        <f>A210+4</f>
        <v>40154</v>
      </c>
      <c r="B212" s="43">
        <v>149.02000000000001</v>
      </c>
      <c r="C212" s="36">
        <v>510</v>
      </c>
      <c r="D212" s="36">
        <v>6.89</v>
      </c>
    </row>
    <row r="213" spans="1:4" x14ac:dyDescent="0.25">
      <c r="A213" s="91">
        <f>A212+1</f>
        <v>40155</v>
      </c>
      <c r="B213" s="43">
        <v>148.22</v>
      </c>
      <c r="C213" s="36">
        <v>510</v>
      </c>
      <c r="D213" s="36">
        <v>6.89</v>
      </c>
    </row>
    <row r="214" spans="1:4" x14ac:dyDescent="0.25">
      <c r="A214" s="91">
        <f>A213+1</f>
        <v>40156</v>
      </c>
      <c r="B214" s="43">
        <v>147.66999999999999</v>
      </c>
      <c r="C214" s="36">
        <v>505</v>
      </c>
      <c r="D214" s="36">
        <v>6.89</v>
      </c>
    </row>
    <row r="215" spans="1:4" x14ac:dyDescent="0.25">
      <c r="A215" s="91">
        <f>A214+1</f>
        <v>40157</v>
      </c>
      <c r="B215" s="43">
        <v>145.99</v>
      </c>
      <c r="C215" s="36">
        <v>500</v>
      </c>
      <c r="D215" s="36">
        <v>6.5</v>
      </c>
    </row>
    <row r="216" spans="1:4" x14ac:dyDescent="0.25">
      <c r="A216" s="91">
        <f>A215+1</f>
        <v>40158</v>
      </c>
      <c r="B216" s="43">
        <v>146.25</v>
      </c>
      <c r="C216" s="36">
        <v>500</v>
      </c>
      <c r="D216" s="36">
        <v>6.2</v>
      </c>
    </row>
    <row r="217" spans="1:4" x14ac:dyDescent="0.25">
      <c r="A217" s="91">
        <f>A215+4</f>
        <v>40161</v>
      </c>
      <c r="B217" s="43">
        <v>147.07</v>
      </c>
      <c r="C217" s="36">
        <v>500</v>
      </c>
      <c r="D217" s="36">
        <v>6.5</v>
      </c>
    </row>
    <row r="218" spans="1:4" x14ac:dyDescent="0.25">
      <c r="A218" s="91">
        <f>A217+1</f>
        <v>40162</v>
      </c>
      <c r="B218" s="43">
        <v>147.69</v>
      </c>
      <c r="C218" s="36">
        <v>500</v>
      </c>
      <c r="D218" s="36">
        <v>6.5</v>
      </c>
    </row>
    <row r="219" spans="1:4" x14ac:dyDescent="0.25">
      <c r="A219" s="91">
        <f>A218+1</f>
        <v>40163</v>
      </c>
      <c r="B219" s="43">
        <v>144.02000000000001</v>
      </c>
      <c r="C219" s="36">
        <v>500</v>
      </c>
      <c r="D219" s="36">
        <v>6.2</v>
      </c>
    </row>
    <row r="220" spans="1:4" x14ac:dyDescent="0.25">
      <c r="A220" s="91">
        <f>A219+1</f>
        <v>40164</v>
      </c>
      <c r="B220" s="43">
        <v>142.44</v>
      </c>
      <c r="C220" s="36">
        <v>500</v>
      </c>
      <c r="D220" s="36">
        <v>6.3</v>
      </c>
    </row>
    <row r="221" spans="1:4" x14ac:dyDescent="0.25">
      <c r="A221" s="91">
        <f>A220+1</f>
        <v>40165</v>
      </c>
      <c r="B221" s="43">
        <v>139.75</v>
      </c>
      <c r="C221" s="36">
        <v>490</v>
      </c>
      <c r="D221" s="36">
        <v>6</v>
      </c>
    </row>
    <row r="222" spans="1:4" x14ac:dyDescent="0.25">
      <c r="A222" s="91">
        <f>A220+4</f>
        <v>40168</v>
      </c>
      <c r="B222" s="43">
        <v>134.01</v>
      </c>
      <c r="C222" s="36">
        <v>484</v>
      </c>
      <c r="D222" s="36">
        <v>6</v>
      </c>
    </row>
    <row r="223" spans="1:4" x14ac:dyDescent="0.25">
      <c r="A223" s="91">
        <f>A222+1</f>
        <v>40169</v>
      </c>
      <c r="B223" s="43">
        <v>134.01</v>
      </c>
      <c r="C223" s="36">
        <v>484</v>
      </c>
      <c r="D223" s="36">
        <v>6</v>
      </c>
    </row>
    <row r="224" spans="1:4" x14ac:dyDescent="0.25">
      <c r="A224" s="91">
        <f>A223+1</f>
        <v>40170</v>
      </c>
      <c r="B224" s="43">
        <v>140.35</v>
      </c>
      <c r="C224" s="36">
        <v>479</v>
      </c>
      <c r="D224" s="36">
        <v>6.5</v>
      </c>
    </row>
    <row r="225" spans="1:4" x14ac:dyDescent="0.25">
      <c r="A225" s="91">
        <f>A224+1</f>
        <v>40171</v>
      </c>
      <c r="B225" s="43">
        <v>141.22</v>
      </c>
      <c r="C225" s="36">
        <v>479</v>
      </c>
      <c r="D225" s="36">
        <v>6.5</v>
      </c>
    </row>
    <row r="226" spans="1:4" x14ac:dyDescent="0.25">
      <c r="A226" s="91">
        <f>A225+1</f>
        <v>40172</v>
      </c>
      <c r="B226" s="43">
        <v>141.22</v>
      </c>
      <c r="C226" s="36">
        <v>479</v>
      </c>
      <c r="D226" s="36">
        <v>6.5</v>
      </c>
    </row>
    <row r="227" spans="1:4" x14ac:dyDescent="0.25">
      <c r="A227" s="91">
        <f>A225+4</f>
        <v>40175</v>
      </c>
      <c r="B227" s="43">
        <v>145.56</v>
      </c>
      <c r="C227" s="36">
        <v>475</v>
      </c>
      <c r="D227" s="36">
        <v>6.5</v>
      </c>
    </row>
    <row r="228" spans="1:4" x14ac:dyDescent="0.25">
      <c r="A228" s="91">
        <f>A227+1</f>
        <v>40176</v>
      </c>
      <c r="B228" s="43">
        <v>143.38999999999999</v>
      </c>
      <c r="C228" s="36">
        <v>475</v>
      </c>
      <c r="D228" s="36">
        <v>7</v>
      </c>
    </row>
    <row r="229" spans="1:4" x14ac:dyDescent="0.25">
      <c r="A229" s="91">
        <f>A228+1</f>
        <v>40177</v>
      </c>
      <c r="B229" s="43">
        <v>145.5</v>
      </c>
      <c r="C229" s="36">
        <v>480</v>
      </c>
      <c r="D229" s="36">
        <v>7</v>
      </c>
    </row>
    <row r="230" spans="1:4" x14ac:dyDescent="0.25">
      <c r="A230" s="91">
        <f>A229+1</f>
        <v>40178</v>
      </c>
      <c r="B230" s="43">
        <v>151.99</v>
      </c>
      <c r="C230" s="36">
        <v>490</v>
      </c>
      <c r="D230" s="36">
        <v>7.2</v>
      </c>
    </row>
    <row r="231" spans="1:4" x14ac:dyDescent="0.25">
      <c r="A231" s="91">
        <v>40179</v>
      </c>
      <c r="B231" s="43">
        <v>151.99</v>
      </c>
      <c r="C231" s="36">
        <v>490</v>
      </c>
      <c r="D231" s="36">
        <v>7.2</v>
      </c>
    </row>
    <row r="232" spans="1:4" x14ac:dyDescent="0.25">
      <c r="A232" s="91">
        <v>40182</v>
      </c>
      <c r="B232" s="43">
        <v>151.88</v>
      </c>
      <c r="C232" s="36">
        <v>490</v>
      </c>
      <c r="D232" s="36">
        <v>7</v>
      </c>
    </row>
    <row r="233" spans="1:4" x14ac:dyDescent="0.25">
      <c r="A233" s="91">
        <v>40183</v>
      </c>
      <c r="B233" s="43">
        <v>146.79</v>
      </c>
      <c r="C233" s="36">
        <v>500</v>
      </c>
      <c r="D233" s="36">
        <v>7</v>
      </c>
    </row>
    <row r="234" spans="1:4" x14ac:dyDescent="0.25">
      <c r="A234" s="91">
        <v>40184</v>
      </c>
      <c r="B234" s="43">
        <v>142.88</v>
      </c>
      <c r="C234" s="36">
        <v>490</v>
      </c>
      <c r="D234" s="36">
        <v>7</v>
      </c>
    </row>
    <row r="235" spans="1:4" x14ac:dyDescent="0.25">
      <c r="A235" s="91">
        <v>40185</v>
      </c>
      <c r="B235" s="43">
        <v>144.26</v>
      </c>
      <c r="C235" s="36">
        <v>490</v>
      </c>
      <c r="D235" s="36">
        <v>7</v>
      </c>
    </row>
    <row r="236" spans="1:4" x14ac:dyDescent="0.25">
      <c r="A236" s="91">
        <v>40186</v>
      </c>
      <c r="B236" s="43">
        <v>147.47</v>
      </c>
      <c r="C236" s="36">
        <v>490</v>
      </c>
      <c r="D236" s="36">
        <v>6</v>
      </c>
    </row>
    <row r="237" spans="1:4" x14ac:dyDescent="0.25">
      <c r="A237" s="91">
        <v>40189</v>
      </c>
      <c r="B237" s="43">
        <v>154</v>
      </c>
      <c r="C237" s="36">
        <v>490</v>
      </c>
      <c r="D237" s="36">
        <v>6.25</v>
      </c>
    </row>
    <row r="238" spans="1:4" x14ac:dyDescent="0.25">
      <c r="A238" s="91">
        <v>40190</v>
      </c>
      <c r="B238" s="43">
        <v>159.4</v>
      </c>
      <c r="C238" s="36">
        <v>483</v>
      </c>
      <c r="D238" s="36">
        <v>6.3</v>
      </c>
    </row>
    <row r="239" spans="1:4" x14ac:dyDescent="0.25">
      <c r="A239" s="91">
        <v>40191</v>
      </c>
      <c r="B239" s="43">
        <v>166.95</v>
      </c>
      <c r="C239" s="36">
        <v>485</v>
      </c>
      <c r="D239" s="36">
        <v>6.99</v>
      </c>
    </row>
    <row r="240" spans="1:4" x14ac:dyDescent="0.25">
      <c r="A240" s="91">
        <v>40192</v>
      </c>
      <c r="B240" s="43">
        <v>166.58</v>
      </c>
      <c r="C240" s="36">
        <v>483</v>
      </c>
      <c r="D240" s="36">
        <v>7</v>
      </c>
    </row>
    <row r="241" spans="1:4" x14ac:dyDescent="0.25">
      <c r="A241" s="91">
        <v>40193</v>
      </c>
      <c r="B241" s="43">
        <v>164.16</v>
      </c>
      <c r="C241" s="36">
        <v>483</v>
      </c>
      <c r="D241" s="36">
        <v>7</v>
      </c>
    </row>
    <row r="242" spans="1:4" x14ac:dyDescent="0.25">
      <c r="A242" s="91">
        <v>40196</v>
      </c>
      <c r="B242" s="43">
        <v>161.81</v>
      </c>
      <c r="C242" s="36">
        <v>483</v>
      </c>
      <c r="D242" s="36">
        <v>7</v>
      </c>
    </row>
    <row r="243" spans="1:4" x14ac:dyDescent="0.25">
      <c r="A243" s="91">
        <v>40197</v>
      </c>
      <c r="B243" s="43">
        <v>160.28</v>
      </c>
      <c r="C243" s="36">
        <v>480</v>
      </c>
      <c r="D243" s="36">
        <v>6.5</v>
      </c>
    </row>
    <row r="244" spans="1:4" x14ac:dyDescent="0.25">
      <c r="A244" s="91">
        <v>40198</v>
      </c>
      <c r="B244" s="43">
        <v>159.09</v>
      </c>
      <c r="C244" s="36">
        <v>500</v>
      </c>
      <c r="D244" s="36">
        <v>7</v>
      </c>
    </row>
    <row r="245" spans="1:4" x14ac:dyDescent="0.25">
      <c r="A245" s="91">
        <v>40199</v>
      </c>
      <c r="B245" s="43">
        <v>160.76</v>
      </c>
      <c r="C245" s="36">
        <v>500</v>
      </c>
      <c r="D245" s="36">
        <v>7</v>
      </c>
    </row>
    <row r="246" spans="1:4" x14ac:dyDescent="0.25">
      <c r="A246" s="91">
        <v>40200</v>
      </c>
      <c r="B246" s="43">
        <v>158.33000000000001</v>
      </c>
      <c r="C246" s="36">
        <v>500</v>
      </c>
      <c r="D246" s="36">
        <v>7</v>
      </c>
    </row>
    <row r="247" spans="1:4" x14ac:dyDescent="0.25">
      <c r="A247" s="91">
        <v>40203</v>
      </c>
      <c r="B247" s="43">
        <v>159.54</v>
      </c>
      <c r="C247" s="36">
        <v>497</v>
      </c>
      <c r="D247" s="36">
        <v>7</v>
      </c>
    </row>
    <row r="248" spans="1:4" x14ac:dyDescent="0.25">
      <c r="A248" s="91">
        <v>40204</v>
      </c>
      <c r="B248" s="43">
        <v>157.16999999999999</v>
      </c>
      <c r="C248" s="36">
        <v>490</v>
      </c>
      <c r="D248" s="36">
        <v>7</v>
      </c>
    </row>
    <row r="249" spans="1:4" x14ac:dyDescent="0.25">
      <c r="A249" s="91">
        <v>40205</v>
      </c>
      <c r="B249" s="43">
        <v>154.85</v>
      </c>
      <c r="C249" s="36">
        <v>478.99</v>
      </c>
      <c r="D249" s="36">
        <v>6.7</v>
      </c>
    </row>
    <row r="250" spans="1:4" x14ac:dyDescent="0.25">
      <c r="A250" s="91">
        <v>40206</v>
      </c>
      <c r="B250" s="43">
        <v>157.36000000000001</v>
      </c>
      <c r="C250" s="36">
        <v>487</v>
      </c>
      <c r="D250" s="36">
        <v>6.5</v>
      </c>
    </row>
    <row r="251" spans="1:4" x14ac:dyDescent="0.25">
      <c r="A251" s="91">
        <v>40207</v>
      </c>
      <c r="B251" s="43">
        <v>156.52000000000001</v>
      </c>
      <c r="C251" s="36">
        <v>487</v>
      </c>
      <c r="D251" s="36">
        <v>6</v>
      </c>
    </row>
    <row r="252" spans="1:4" x14ac:dyDescent="0.25">
      <c r="A252" s="91">
        <v>40210</v>
      </c>
      <c r="B252" s="43">
        <v>155.51</v>
      </c>
      <c r="C252" s="36">
        <v>485</v>
      </c>
      <c r="D252" s="36">
        <v>6.5</v>
      </c>
    </row>
    <row r="253" spans="1:4" x14ac:dyDescent="0.25">
      <c r="A253" s="91">
        <v>40211</v>
      </c>
      <c r="B253" s="43">
        <v>154.91</v>
      </c>
      <c r="C253" s="36">
        <v>482</v>
      </c>
      <c r="D253" s="36">
        <v>6.75</v>
      </c>
    </row>
    <row r="254" spans="1:4" x14ac:dyDescent="0.25">
      <c r="A254" s="91">
        <v>40212</v>
      </c>
      <c r="B254" s="43">
        <v>154.12</v>
      </c>
      <c r="C254" s="36">
        <v>482</v>
      </c>
      <c r="D254" s="36">
        <v>7</v>
      </c>
    </row>
    <row r="255" spans="1:4" x14ac:dyDescent="0.25">
      <c r="A255" s="91">
        <v>40213</v>
      </c>
      <c r="B255" s="43">
        <v>154.9</v>
      </c>
      <c r="C255" s="36">
        <v>482</v>
      </c>
      <c r="D255" s="36">
        <v>7</v>
      </c>
    </row>
    <row r="256" spans="1:4" x14ac:dyDescent="0.25">
      <c r="A256" s="91">
        <v>40214</v>
      </c>
      <c r="B256" s="43">
        <v>154.27000000000001</v>
      </c>
      <c r="C256" s="36">
        <v>486</v>
      </c>
      <c r="D256" s="36">
        <v>6.8</v>
      </c>
    </row>
    <row r="257" spans="1:4" x14ac:dyDescent="0.25">
      <c r="A257" s="91">
        <v>40217</v>
      </c>
      <c r="B257" s="43">
        <v>153.88999999999999</v>
      </c>
      <c r="C257" s="36">
        <v>486</v>
      </c>
      <c r="D257" s="36">
        <v>6.75</v>
      </c>
    </row>
    <row r="258" spans="1:4" x14ac:dyDescent="0.25">
      <c r="A258" s="91">
        <v>40218</v>
      </c>
      <c r="B258" s="43">
        <v>153.19999999999999</v>
      </c>
      <c r="C258" s="36">
        <v>490</v>
      </c>
      <c r="D258" s="36">
        <v>7</v>
      </c>
    </row>
    <row r="259" spans="1:4" x14ac:dyDescent="0.25">
      <c r="A259" s="91">
        <v>40219</v>
      </c>
      <c r="B259" s="43">
        <v>151.99</v>
      </c>
      <c r="C259" s="36">
        <v>490</v>
      </c>
      <c r="D259" s="36">
        <v>6.5</v>
      </c>
    </row>
    <row r="260" spans="1:4" x14ac:dyDescent="0.25">
      <c r="A260" s="91">
        <v>40220</v>
      </c>
      <c r="B260" s="43">
        <v>152.93</v>
      </c>
      <c r="C260" s="36">
        <v>500</v>
      </c>
      <c r="D260" s="36">
        <v>6.8</v>
      </c>
    </row>
    <row r="261" spans="1:4" x14ac:dyDescent="0.25">
      <c r="A261" s="91">
        <v>40221</v>
      </c>
      <c r="B261" s="43">
        <v>152.08000000000001</v>
      </c>
      <c r="C261" s="36">
        <v>500</v>
      </c>
      <c r="D261" s="36">
        <v>6.5</v>
      </c>
    </row>
    <row r="262" spans="1:4" x14ac:dyDescent="0.25">
      <c r="A262" s="91">
        <v>40224</v>
      </c>
      <c r="B262" s="43">
        <v>151.63999999999999</v>
      </c>
      <c r="C262" s="36">
        <v>500</v>
      </c>
      <c r="D262" s="36">
        <v>6.7</v>
      </c>
    </row>
    <row r="263" spans="1:4" x14ac:dyDescent="0.25">
      <c r="A263" s="91">
        <v>40225</v>
      </c>
      <c r="B263" s="43">
        <v>150.66</v>
      </c>
      <c r="C263" s="36">
        <v>490</v>
      </c>
      <c r="D263" s="36">
        <v>6.8</v>
      </c>
    </row>
    <row r="264" spans="1:4" x14ac:dyDescent="0.25">
      <c r="A264" s="91">
        <v>40226</v>
      </c>
      <c r="B264" s="43">
        <v>150.12</v>
      </c>
      <c r="C264" s="36">
        <v>490</v>
      </c>
      <c r="D264" s="36">
        <v>6.5</v>
      </c>
    </row>
    <row r="265" spans="1:4" x14ac:dyDescent="0.25">
      <c r="A265" s="91">
        <v>40227</v>
      </c>
      <c r="B265" s="43">
        <v>150.13999999999999</v>
      </c>
      <c r="C265" s="36">
        <v>500</v>
      </c>
      <c r="D265" s="36">
        <v>6</v>
      </c>
    </row>
    <row r="266" spans="1:4" x14ac:dyDescent="0.25">
      <c r="A266" s="91">
        <v>40228</v>
      </c>
      <c r="B266" s="43">
        <v>148.59</v>
      </c>
      <c r="C266" s="36">
        <v>491</v>
      </c>
      <c r="D266" s="36">
        <v>6</v>
      </c>
    </row>
    <row r="267" spans="1:4" x14ac:dyDescent="0.25">
      <c r="A267" s="91">
        <v>40231</v>
      </c>
      <c r="B267" s="43">
        <v>145.05000000000001</v>
      </c>
      <c r="C267" s="36">
        <v>490</v>
      </c>
      <c r="D267" s="36">
        <v>6</v>
      </c>
    </row>
    <row r="268" spans="1:4" x14ac:dyDescent="0.25">
      <c r="A268" s="91">
        <v>40232</v>
      </c>
      <c r="B268" s="43">
        <v>142.26</v>
      </c>
      <c r="C268" s="36">
        <v>475</v>
      </c>
      <c r="D268" s="36">
        <v>5.8</v>
      </c>
    </row>
    <row r="269" spans="1:4" x14ac:dyDescent="0.25">
      <c r="A269" s="91">
        <v>40233</v>
      </c>
      <c r="B269" s="43">
        <v>141.26</v>
      </c>
      <c r="C269" s="36">
        <v>470</v>
      </c>
      <c r="D269" s="36">
        <v>5.5</v>
      </c>
    </row>
    <row r="270" spans="1:4" x14ac:dyDescent="0.25">
      <c r="A270" s="91">
        <v>40234</v>
      </c>
      <c r="B270" s="43">
        <v>139.54</v>
      </c>
      <c r="C270" s="36">
        <v>465</v>
      </c>
      <c r="D270" s="36">
        <v>5</v>
      </c>
    </row>
    <row r="271" spans="1:4" x14ac:dyDescent="0.25">
      <c r="A271" s="91">
        <v>40235</v>
      </c>
      <c r="B271" s="43">
        <v>140.37</v>
      </c>
      <c r="C271" s="36">
        <v>485</v>
      </c>
      <c r="D271" s="36">
        <v>5.5</v>
      </c>
    </row>
    <row r="272" spans="1:4" x14ac:dyDescent="0.25">
      <c r="A272" s="91">
        <f>A270+4</f>
        <v>40238</v>
      </c>
      <c r="B272" s="43">
        <v>139.87</v>
      </c>
      <c r="C272" s="36">
        <v>480</v>
      </c>
      <c r="D272" s="36">
        <v>5</v>
      </c>
    </row>
    <row r="273" spans="1:4" x14ac:dyDescent="0.25">
      <c r="A273" s="91">
        <f>A272+1</f>
        <v>40239</v>
      </c>
      <c r="B273" s="43">
        <v>134.44999999999999</v>
      </c>
      <c r="C273" s="36">
        <v>485</v>
      </c>
      <c r="D273" s="36">
        <v>5</v>
      </c>
    </row>
    <row r="274" spans="1:4" x14ac:dyDescent="0.25">
      <c r="A274" s="91">
        <f>A273+1</f>
        <v>40240</v>
      </c>
      <c r="B274" s="43">
        <v>130.37</v>
      </c>
      <c r="C274" s="36">
        <v>485</v>
      </c>
      <c r="D274" s="36">
        <v>5</v>
      </c>
    </row>
    <row r="275" spans="1:4" x14ac:dyDescent="0.25">
      <c r="A275" s="91">
        <f>A274+1</f>
        <v>40241</v>
      </c>
      <c r="B275" s="43">
        <v>132.9</v>
      </c>
      <c r="C275" s="36">
        <v>485</v>
      </c>
      <c r="D275" s="36">
        <v>5.01</v>
      </c>
    </row>
    <row r="276" spans="1:4" x14ac:dyDescent="0.25">
      <c r="A276" s="91">
        <f>A275+1</f>
        <v>40242</v>
      </c>
      <c r="B276" s="43">
        <v>133.51</v>
      </c>
      <c r="C276" s="36">
        <v>491</v>
      </c>
      <c r="D276" s="36">
        <v>5.25</v>
      </c>
    </row>
    <row r="277" spans="1:4" x14ac:dyDescent="0.25">
      <c r="A277" s="91">
        <f>A275+4</f>
        <v>40245</v>
      </c>
      <c r="B277" s="43">
        <v>134.01</v>
      </c>
      <c r="C277" s="36">
        <v>490</v>
      </c>
      <c r="D277" s="36">
        <v>5.5</v>
      </c>
    </row>
    <row r="278" spans="1:4" x14ac:dyDescent="0.25">
      <c r="A278" s="91">
        <f>A277+1</f>
        <v>40246</v>
      </c>
      <c r="B278" s="43">
        <v>135.82</v>
      </c>
      <c r="C278" s="36">
        <v>490</v>
      </c>
      <c r="D278" s="36">
        <v>5</v>
      </c>
    </row>
    <row r="279" spans="1:4" x14ac:dyDescent="0.25">
      <c r="A279" s="91">
        <f>A278+1</f>
        <v>40247</v>
      </c>
      <c r="B279" s="43">
        <v>136.51</v>
      </c>
      <c r="C279" s="36">
        <v>489</v>
      </c>
      <c r="D279" s="36">
        <v>5.5</v>
      </c>
    </row>
    <row r="280" spans="1:4" x14ac:dyDescent="0.25">
      <c r="A280" s="91">
        <f>A279+1</f>
        <v>40248</v>
      </c>
      <c r="B280" s="43">
        <v>136.11000000000001</v>
      </c>
      <c r="C280" s="36">
        <v>476</v>
      </c>
      <c r="D280" s="36">
        <v>5.5</v>
      </c>
    </row>
    <row r="281" spans="1:4" x14ac:dyDescent="0.25">
      <c r="A281" s="91">
        <f>A280+1</f>
        <v>40249</v>
      </c>
      <c r="B281" s="43">
        <v>136.30000000000001</v>
      </c>
      <c r="C281" s="36">
        <v>476</v>
      </c>
      <c r="D281" s="36">
        <v>6</v>
      </c>
    </row>
    <row r="282" spans="1:4" x14ac:dyDescent="0.25">
      <c r="A282" s="91">
        <f>A280+4</f>
        <v>40252</v>
      </c>
      <c r="B282" s="43">
        <v>135.59</v>
      </c>
      <c r="C282" s="36">
        <v>477</v>
      </c>
      <c r="D282" s="36">
        <v>6</v>
      </c>
    </row>
    <row r="283" spans="1:4" x14ac:dyDescent="0.25">
      <c r="A283" s="91">
        <f>A282+1</f>
        <v>40253</v>
      </c>
      <c r="B283" s="43">
        <v>134.02000000000001</v>
      </c>
      <c r="C283" s="36">
        <v>470</v>
      </c>
      <c r="D283" s="36">
        <v>6</v>
      </c>
    </row>
    <row r="284" spans="1:4" x14ac:dyDescent="0.25">
      <c r="A284" s="91">
        <f>A283+1</f>
        <v>40254</v>
      </c>
      <c r="B284" s="43">
        <v>131.51</v>
      </c>
      <c r="C284" s="36">
        <v>465</v>
      </c>
      <c r="D284" s="36">
        <v>5.5</v>
      </c>
    </row>
    <row r="285" spans="1:4" x14ac:dyDescent="0.25">
      <c r="A285" s="91">
        <f>A284+1</f>
        <v>40255</v>
      </c>
      <c r="B285" s="43">
        <v>128.51</v>
      </c>
      <c r="C285" s="36">
        <v>449</v>
      </c>
      <c r="D285" s="36">
        <v>5.5</v>
      </c>
    </row>
    <row r="286" spans="1:4" x14ac:dyDescent="0.25">
      <c r="A286" s="91">
        <f>A285+1</f>
        <v>40256</v>
      </c>
      <c r="B286" s="43">
        <v>130.12</v>
      </c>
      <c r="C286" s="36">
        <v>446</v>
      </c>
      <c r="D286" s="36">
        <v>5.5</v>
      </c>
    </row>
    <row r="287" spans="1:4" x14ac:dyDescent="0.25">
      <c r="A287" s="91">
        <f>A285+4</f>
        <v>40259</v>
      </c>
      <c r="B287" s="43">
        <v>130.96</v>
      </c>
      <c r="C287" s="36">
        <v>470</v>
      </c>
      <c r="D287" s="36">
        <v>5.5</v>
      </c>
    </row>
    <row r="288" spans="1:4" x14ac:dyDescent="0.25">
      <c r="A288" s="91">
        <f>A287+1</f>
        <v>40260</v>
      </c>
      <c r="B288" s="43">
        <v>134.85</v>
      </c>
      <c r="C288" s="36">
        <v>459</v>
      </c>
      <c r="D288" s="36">
        <v>6</v>
      </c>
    </row>
    <row r="289" spans="1:8" x14ac:dyDescent="0.25">
      <c r="A289" s="91">
        <f>A288+1</f>
        <v>40261</v>
      </c>
      <c r="B289" s="43">
        <v>138.44</v>
      </c>
      <c r="C289" s="36">
        <v>460</v>
      </c>
      <c r="D289" s="36">
        <v>6</v>
      </c>
    </row>
    <row r="290" spans="1:8" x14ac:dyDescent="0.25">
      <c r="A290" s="91">
        <f>A289+1</f>
        <v>40262</v>
      </c>
      <c r="B290" s="43">
        <v>140.04</v>
      </c>
      <c r="C290" s="36">
        <v>465</v>
      </c>
      <c r="D290" s="36">
        <v>6.2</v>
      </c>
    </row>
    <row r="291" spans="1:8" x14ac:dyDescent="0.25">
      <c r="A291" s="91">
        <f>A290+1</f>
        <v>40263</v>
      </c>
      <c r="B291" s="43">
        <v>141.13999999999999</v>
      </c>
      <c r="C291" s="36">
        <v>466</v>
      </c>
      <c r="D291" s="36">
        <v>6.2</v>
      </c>
    </row>
    <row r="292" spans="1:8" x14ac:dyDescent="0.25">
      <c r="A292" s="91">
        <f>A290+4</f>
        <v>40266</v>
      </c>
      <c r="B292" s="43">
        <v>140.77000000000001</v>
      </c>
      <c r="C292" s="36">
        <v>467</v>
      </c>
      <c r="D292" s="36">
        <v>6.5</v>
      </c>
    </row>
    <row r="293" spans="1:8" x14ac:dyDescent="0.25">
      <c r="A293" s="91">
        <f>A292+1</f>
        <v>40267</v>
      </c>
      <c r="B293" s="43">
        <v>142.26</v>
      </c>
      <c r="C293" s="36">
        <v>475</v>
      </c>
      <c r="D293" s="36">
        <v>6.5</v>
      </c>
    </row>
    <row r="294" spans="1:8" x14ac:dyDescent="0.25">
      <c r="A294" s="91">
        <f>A293+1</f>
        <v>40268</v>
      </c>
      <c r="B294" s="43">
        <v>142.37</v>
      </c>
      <c r="C294" s="36">
        <v>485</v>
      </c>
      <c r="D294" s="36">
        <v>6.3</v>
      </c>
    </row>
    <row r="295" spans="1:8" s="21" customFormat="1" x14ac:dyDescent="0.25">
      <c r="A295" s="91">
        <f>A294+1</f>
        <v>40269</v>
      </c>
      <c r="B295" s="43">
        <v>138.76</v>
      </c>
      <c r="C295" s="36">
        <v>470</v>
      </c>
      <c r="D295" s="36">
        <v>6.3</v>
      </c>
      <c r="E295" s="10"/>
      <c r="F295" s="10"/>
      <c r="G295" s="10"/>
      <c r="H295" s="10"/>
    </row>
    <row r="296" spans="1:8" s="21" customFormat="1" x14ac:dyDescent="0.25">
      <c r="A296" s="91">
        <f>A295+1</f>
        <v>40270</v>
      </c>
      <c r="B296" s="43">
        <v>138.76</v>
      </c>
      <c r="C296" s="36">
        <v>470</v>
      </c>
      <c r="D296" s="36">
        <v>6.3</v>
      </c>
      <c r="E296" s="10"/>
      <c r="F296" s="10"/>
      <c r="G296" s="10"/>
      <c r="H296" s="10"/>
    </row>
    <row r="297" spans="1:8" s="21" customFormat="1" x14ac:dyDescent="0.25">
      <c r="A297" s="91">
        <f>A295+4</f>
        <v>40273</v>
      </c>
      <c r="B297" s="43">
        <v>138.76</v>
      </c>
      <c r="C297" s="36">
        <v>470</v>
      </c>
      <c r="D297" s="36">
        <v>6.3</v>
      </c>
      <c r="E297" s="10"/>
      <c r="F297" s="10"/>
      <c r="G297" s="10"/>
      <c r="H297" s="10"/>
    </row>
    <row r="298" spans="1:8" x14ac:dyDescent="0.25">
      <c r="A298" s="91">
        <f>A297+1</f>
        <v>40274</v>
      </c>
      <c r="B298" s="43">
        <v>133.84</v>
      </c>
      <c r="C298" s="36">
        <v>449</v>
      </c>
      <c r="D298" s="36">
        <v>6.3</v>
      </c>
    </row>
    <row r="299" spans="1:8" s="21" customFormat="1" x14ac:dyDescent="0.25">
      <c r="A299" s="91">
        <f>A298+1</f>
        <v>40275</v>
      </c>
      <c r="B299" s="43">
        <v>134.02000000000001</v>
      </c>
      <c r="C299" s="36">
        <v>455</v>
      </c>
      <c r="D299" s="36">
        <v>6.2</v>
      </c>
      <c r="E299" s="10"/>
      <c r="F299" s="10"/>
      <c r="G299" s="10"/>
      <c r="H299" s="10"/>
    </row>
    <row r="300" spans="1:8" s="21" customFormat="1" x14ac:dyDescent="0.25">
      <c r="A300" s="91">
        <f>A299+1</f>
        <v>40276</v>
      </c>
      <c r="B300" s="43">
        <v>132</v>
      </c>
      <c r="C300" s="36">
        <v>455</v>
      </c>
      <c r="D300" s="36">
        <v>6.1</v>
      </c>
      <c r="E300" s="10"/>
      <c r="F300" s="10"/>
      <c r="G300" s="10"/>
      <c r="H300" s="10"/>
    </row>
    <row r="301" spans="1:8" s="21" customFormat="1" x14ac:dyDescent="0.25">
      <c r="A301" s="91">
        <f>A300+1</f>
        <v>40277</v>
      </c>
      <c r="B301" s="43">
        <v>130.94999999999999</v>
      </c>
      <c r="C301" s="36">
        <v>450</v>
      </c>
      <c r="D301" s="36">
        <v>6.1</v>
      </c>
      <c r="E301" s="10"/>
      <c r="F301" s="10"/>
      <c r="G301" s="10"/>
      <c r="H301" s="10"/>
    </row>
    <row r="302" spans="1:8" s="21" customFormat="1" x14ac:dyDescent="0.25">
      <c r="A302" s="91">
        <f>A300+4</f>
        <v>40280</v>
      </c>
      <c r="B302" s="43">
        <v>131.41</v>
      </c>
      <c r="C302" s="36">
        <v>450</v>
      </c>
      <c r="D302" s="36">
        <v>6.3</v>
      </c>
      <c r="E302" s="10"/>
      <c r="F302" s="10"/>
      <c r="G302" s="10"/>
      <c r="H302" s="10"/>
    </row>
    <row r="303" spans="1:8" s="21" customFormat="1" x14ac:dyDescent="0.25">
      <c r="A303" s="91">
        <f>A302+1</f>
        <v>40281</v>
      </c>
      <c r="B303" s="43">
        <v>132.21</v>
      </c>
      <c r="C303" s="36">
        <v>460</v>
      </c>
      <c r="D303" s="36">
        <v>6</v>
      </c>
      <c r="E303" s="10"/>
      <c r="F303" s="10"/>
      <c r="G303" s="10"/>
      <c r="H303" s="10"/>
    </row>
    <row r="304" spans="1:8" s="21" customFormat="1" x14ac:dyDescent="0.25">
      <c r="A304" s="91">
        <f>A303+1</f>
        <v>40282</v>
      </c>
      <c r="B304" s="43">
        <v>133.53</v>
      </c>
      <c r="C304" s="36">
        <v>471.2</v>
      </c>
      <c r="D304" s="36">
        <v>6.5</v>
      </c>
      <c r="E304" s="10"/>
      <c r="F304" s="10"/>
      <c r="G304" s="10"/>
      <c r="H304" s="10"/>
    </row>
    <row r="305" spans="1:8" s="21" customFormat="1" x14ac:dyDescent="0.25">
      <c r="A305" s="91">
        <f>A304+1</f>
        <v>40283</v>
      </c>
      <c r="B305" s="43">
        <v>135.4</v>
      </c>
      <c r="C305" s="36">
        <v>490</v>
      </c>
      <c r="D305" s="36">
        <v>7</v>
      </c>
      <c r="E305" s="10"/>
      <c r="F305" s="10"/>
      <c r="G305" s="10"/>
      <c r="H305" s="10"/>
    </row>
    <row r="306" spans="1:8" s="21" customFormat="1" x14ac:dyDescent="0.25">
      <c r="A306" s="91">
        <f>A305+1</f>
        <v>40284</v>
      </c>
      <c r="B306" s="43">
        <v>135.94</v>
      </c>
      <c r="C306" s="36">
        <v>500</v>
      </c>
      <c r="D306" s="36">
        <v>7</v>
      </c>
      <c r="E306" s="10"/>
      <c r="F306" s="10"/>
      <c r="G306" s="10"/>
      <c r="H306" s="10"/>
    </row>
    <row r="307" spans="1:8" s="21" customFormat="1" x14ac:dyDescent="0.25">
      <c r="A307" s="91">
        <f>A306+3</f>
        <v>40287</v>
      </c>
      <c r="B307" s="43">
        <v>135.94</v>
      </c>
      <c r="C307" s="36">
        <v>500</v>
      </c>
      <c r="D307" s="36">
        <v>7</v>
      </c>
      <c r="E307" s="10"/>
      <c r="F307" s="10"/>
      <c r="G307" s="10"/>
      <c r="H307" s="10"/>
    </row>
    <row r="308" spans="1:8" s="21" customFormat="1" x14ac:dyDescent="0.25">
      <c r="A308" s="91">
        <f>A307+1</f>
        <v>40288</v>
      </c>
      <c r="B308" s="43">
        <v>133.88999999999999</v>
      </c>
      <c r="C308" s="36">
        <v>500</v>
      </c>
      <c r="D308" s="36">
        <v>7</v>
      </c>
      <c r="E308" s="10"/>
      <c r="F308" s="10"/>
      <c r="G308" s="10"/>
      <c r="H308" s="10"/>
    </row>
    <row r="309" spans="1:8" s="21" customFormat="1" x14ac:dyDescent="0.25">
      <c r="A309" s="91">
        <f>A308+1</f>
        <v>40289</v>
      </c>
      <c r="B309" s="43">
        <v>133.19</v>
      </c>
      <c r="C309" s="36">
        <v>500</v>
      </c>
      <c r="D309" s="36">
        <v>6.8</v>
      </c>
      <c r="E309" s="10"/>
      <c r="F309" s="10"/>
      <c r="G309" s="10"/>
      <c r="H309" s="10"/>
    </row>
    <row r="310" spans="1:8" s="21" customFormat="1" x14ac:dyDescent="0.25">
      <c r="A310" s="91">
        <f>A309+1</f>
        <v>40290</v>
      </c>
      <c r="B310" s="43">
        <v>133.32</v>
      </c>
      <c r="C310" s="36">
        <v>500</v>
      </c>
      <c r="D310" s="36">
        <v>6.8</v>
      </c>
      <c r="E310" s="10"/>
      <c r="F310" s="10"/>
      <c r="G310" s="10"/>
      <c r="H310" s="10"/>
    </row>
    <row r="311" spans="1:8" s="21" customFormat="1" x14ac:dyDescent="0.25">
      <c r="A311" s="91">
        <f>A310+1</f>
        <v>40291</v>
      </c>
      <c r="B311" s="43">
        <v>131.55000000000001</v>
      </c>
      <c r="C311" s="36">
        <v>500</v>
      </c>
      <c r="D311" s="36">
        <v>6.9</v>
      </c>
      <c r="E311" s="10"/>
      <c r="F311" s="10"/>
      <c r="G311" s="10"/>
      <c r="H311" s="10"/>
    </row>
    <row r="312" spans="1:8" s="21" customFormat="1" x14ac:dyDescent="0.25">
      <c r="A312" s="91">
        <f>A311+3</f>
        <v>40294</v>
      </c>
      <c r="B312" s="43">
        <v>135.02000000000001</v>
      </c>
      <c r="C312" s="36">
        <v>539.99</v>
      </c>
      <c r="D312" s="36">
        <v>7</v>
      </c>
      <c r="E312" s="10"/>
      <c r="F312" s="10"/>
      <c r="G312" s="10"/>
      <c r="H312" s="10"/>
    </row>
    <row r="313" spans="1:8" s="21" customFormat="1" x14ac:dyDescent="0.25">
      <c r="A313" s="91">
        <f>A312+1</f>
        <v>40295</v>
      </c>
      <c r="B313" s="43">
        <v>136.88999999999999</v>
      </c>
      <c r="C313" s="36">
        <v>540</v>
      </c>
      <c r="D313" s="36">
        <v>7</v>
      </c>
      <c r="E313" s="10"/>
      <c r="F313" s="10"/>
      <c r="G313" s="10"/>
      <c r="H313" s="10"/>
    </row>
    <row r="314" spans="1:8" s="21" customFormat="1" x14ac:dyDescent="0.25">
      <c r="A314" s="91">
        <f>A313+1</f>
        <v>40296</v>
      </c>
      <c r="B314" s="43">
        <v>137.57</v>
      </c>
      <c r="C314" s="36">
        <v>540</v>
      </c>
      <c r="D314" s="36">
        <v>6.7</v>
      </c>
      <c r="E314" s="10"/>
      <c r="F314" s="10"/>
      <c r="G314" s="10"/>
      <c r="H314" s="10"/>
    </row>
    <row r="315" spans="1:8" s="21" customFormat="1" x14ac:dyDescent="0.25">
      <c r="A315" s="91">
        <f>A314+1</f>
        <v>40297</v>
      </c>
      <c r="B315" s="43">
        <v>137.91</v>
      </c>
      <c r="C315" s="36">
        <v>535</v>
      </c>
      <c r="D315" s="36">
        <v>6.5</v>
      </c>
      <c r="E315" s="10"/>
      <c r="F315" s="10"/>
      <c r="G315" s="10"/>
      <c r="H315" s="10"/>
    </row>
    <row r="316" spans="1:8" s="21" customFormat="1" x14ac:dyDescent="0.25">
      <c r="A316" s="91">
        <f>A315+1</f>
        <v>40298</v>
      </c>
      <c r="B316" s="43">
        <v>139.01</v>
      </c>
      <c r="C316" s="36">
        <v>529.99</v>
      </c>
      <c r="D316" s="36">
        <v>6.4</v>
      </c>
      <c r="E316" s="10"/>
      <c r="F316" s="10"/>
      <c r="G316" s="10"/>
      <c r="H316" s="10"/>
    </row>
    <row r="317" spans="1:8" s="21" customFormat="1" x14ac:dyDescent="0.25">
      <c r="A317" s="91">
        <f>A316+3</f>
        <v>40301</v>
      </c>
      <c r="B317" s="43">
        <v>139.49</v>
      </c>
      <c r="C317" s="36">
        <v>515</v>
      </c>
      <c r="D317" s="36">
        <v>6.5</v>
      </c>
      <c r="E317" s="10"/>
      <c r="F317" s="10"/>
      <c r="G317" s="10"/>
      <c r="H317" s="10"/>
    </row>
    <row r="318" spans="1:8" x14ac:dyDescent="0.25">
      <c r="A318" s="91">
        <f>A317+1</f>
        <v>40302</v>
      </c>
      <c r="B318" s="43">
        <v>137.5</v>
      </c>
      <c r="C318" s="36">
        <v>500</v>
      </c>
      <c r="D318" s="36">
        <v>6.9</v>
      </c>
    </row>
    <row r="319" spans="1:8" s="21" customFormat="1" x14ac:dyDescent="0.25">
      <c r="A319" s="91">
        <f>A318+1</f>
        <v>40303</v>
      </c>
      <c r="B319" s="43">
        <v>137.04</v>
      </c>
      <c r="C319" s="36">
        <v>490</v>
      </c>
      <c r="D319" s="36">
        <v>7</v>
      </c>
      <c r="E319" s="10"/>
      <c r="F319" s="10"/>
      <c r="G319" s="10"/>
      <c r="H319" s="10"/>
    </row>
    <row r="320" spans="1:8" s="21" customFormat="1" x14ac:dyDescent="0.25">
      <c r="A320" s="91">
        <f>A319+1</f>
        <v>40304</v>
      </c>
      <c r="B320" s="43">
        <v>134.87</v>
      </c>
      <c r="C320" s="36">
        <v>490</v>
      </c>
      <c r="D320" s="36">
        <v>6.7</v>
      </c>
      <c r="E320" s="10"/>
      <c r="F320" s="10"/>
      <c r="G320" s="10"/>
      <c r="H320" s="10"/>
    </row>
    <row r="321" spans="1:8" s="21" customFormat="1" x14ac:dyDescent="0.25">
      <c r="A321" s="91">
        <f>A320+1</f>
        <v>40305</v>
      </c>
      <c r="B321" s="43">
        <v>137.91999999999999</v>
      </c>
      <c r="C321" s="36">
        <v>492</v>
      </c>
      <c r="D321" s="36">
        <v>6.5</v>
      </c>
      <c r="E321" s="10"/>
      <c r="F321" s="10"/>
      <c r="G321" s="10"/>
      <c r="H321" s="10"/>
    </row>
    <row r="322" spans="1:8" x14ac:dyDescent="0.25">
      <c r="A322" s="91">
        <f>A321+3</f>
        <v>40308</v>
      </c>
      <c r="B322" s="43">
        <v>138.94999999999999</v>
      </c>
      <c r="C322" s="36">
        <v>498.1</v>
      </c>
      <c r="D322" s="36">
        <v>6.5</v>
      </c>
    </row>
    <row r="323" spans="1:8" s="21" customFormat="1" x14ac:dyDescent="0.25">
      <c r="A323" s="91">
        <f>A322+1</f>
        <v>40309</v>
      </c>
      <c r="B323" s="43">
        <v>138.63</v>
      </c>
      <c r="C323" s="36">
        <v>500</v>
      </c>
      <c r="D323" s="36">
        <v>6.5</v>
      </c>
      <c r="E323" s="10"/>
      <c r="F323" s="10"/>
      <c r="G323" s="10"/>
      <c r="H323" s="10"/>
    </row>
    <row r="324" spans="1:8" s="21" customFormat="1" x14ac:dyDescent="0.25">
      <c r="A324" s="91">
        <f>A323+1</f>
        <v>40310</v>
      </c>
      <c r="B324" s="43">
        <v>139.57</v>
      </c>
      <c r="C324" s="36">
        <v>490</v>
      </c>
      <c r="D324" s="36">
        <v>6.5</v>
      </c>
      <c r="E324" s="10"/>
      <c r="F324" s="10"/>
      <c r="G324" s="10"/>
      <c r="H324" s="10"/>
    </row>
    <row r="325" spans="1:8" s="21" customFormat="1" x14ac:dyDescent="0.25">
      <c r="A325" s="91">
        <f>A324+1</f>
        <v>40311</v>
      </c>
      <c r="B325" s="43">
        <v>139.75</v>
      </c>
      <c r="C325" s="36">
        <v>480</v>
      </c>
      <c r="D325" s="36">
        <v>6.5</v>
      </c>
      <c r="E325" s="10"/>
      <c r="F325" s="10"/>
      <c r="G325" s="10"/>
      <c r="H325" s="10"/>
    </row>
    <row r="326" spans="1:8" s="21" customFormat="1" x14ac:dyDescent="0.25">
      <c r="A326" s="91">
        <f>A325+1</f>
        <v>40312</v>
      </c>
      <c r="B326" s="43">
        <v>139.09</v>
      </c>
      <c r="C326" s="36">
        <v>468.99</v>
      </c>
      <c r="D326" s="36">
        <v>6.4</v>
      </c>
      <c r="E326" s="10"/>
      <c r="F326" s="10"/>
      <c r="G326" s="10"/>
      <c r="H326" s="10"/>
    </row>
    <row r="327" spans="1:8" s="21" customFormat="1" x14ac:dyDescent="0.25">
      <c r="A327" s="91">
        <f>A326+3</f>
        <v>40315</v>
      </c>
      <c r="B327" s="43">
        <v>137.53</v>
      </c>
      <c r="C327" s="36">
        <v>470</v>
      </c>
      <c r="D327" s="36">
        <v>6.5</v>
      </c>
      <c r="E327" s="10"/>
      <c r="F327" s="10"/>
      <c r="G327" s="10"/>
      <c r="H327" s="10"/>
    </row>
    <row r="328" spans="1:8" s="21" customFormat="1" x14ac:dyDescent="0.25">
      <c r="A328" s="91">
        <f>A327+1</f>
        <v>40316</v>
      </c>
      <c r="B328" s="43">
        <v>135.46</v>
      </c>
      <c r="C328" s="36">
        <v>470</v>
      </c>
      <c r="D328" s="36">
        <v>6.5</v>
      </c>
      <c r="E328" s="10"/>
      <c r="F328" s="10"/>
      <c r="G328" s="10"/>
      <c r="H328" s="10"/>
    </row>
    <row r="329" spans="1:8" s="21" customFormat="1" x14ac:dyDescent="0.25">
      <c r="A329" s="91">
        <f>A328+1</f>
        <v>40317</v>
      </c>
      <c r="B329" s="43">
        <v>136.69999999999999</v>
      </c>
      <c r="C329" s="36">
        <v>475</v>
      </c>
      <c r="D329" s="36">
        <v>6.4</v>
      </c>
      <c r="E329" s="10"/>
      <c r="F329" s="10"/>
      <c r="G329" s="10"/>
      <c r="H329" s="10"/>
    </row>
    <row r="330" spans="1:8" s="21" customFormat="1" x14ac:dyDescent="0.25">
      <c r="A330" s="91">
        <f>A329+1</f>
        <v>40318</v>
      </c>
      <c r="B330" s="43">
        <v>137.66</v>
      </c>
      <c r="C330" s="36">
        <v>470</v>
      </c>
      <c r="D330" s="36">
        <v>6.4</v>
      </c>
      <c r="E330" s="10"/>
      <c r="F330" s="10"/>
      <c r="G330" s="10"/>
      <c r="H330" s="10"/>
    </row>
    <row r="331" spans="1:8" s="21" customFormat="1" x14ac:dyDescent="0.25">
      <c r="A331" s="91">
        <f>A330+1</f>
        <v>40319</v>
      </c>
      <c r="B331" s="43">
        <v>136.97</v>
      </c>
      <c r="C331" s="36">
        <v>470</v>
      </c>
      <c r="D331" s="36">
        <v>6.4</v>
      </c>
      <c r="E331" s="10"/>
      <c r="F331" s="10"/>
      <c r="G331" s="10"/>
      <c r="H331" s="10"/>
    </row>
    <row r="332" spans="1:8" s="21" customFormat="1" x14ac:dyDescent="0.25">
      <c r="A332" s="91">
        <f>A331+3</f>
        <v>40322</v>
      </c>
      <c r="B332" s="43">
        <v>136.93</v>
      </c>
      <c r="C332" s="36">
        <v>470</v>
      </c>
      <c r="D332" s="36">
        <v>6.4</v>
      </c>
      <c r="E332" s="10"/>
      <c r="F332" s="10"/>
      <c r="G332" s="10"/>
      <c r="H332" s="10"/>
    </row>
    <row r="333" spans="1:8" s="21" customFormat="1" x14ac:dyDescent="0.25">
      <c r="A333" s="91">
        <f>A332+1</f>
        <v>40323</v>
      </c>
      <c r="B333" s="43">
        <v>136.93</v>
      </c>
      <c r="C333" s="36">
        <v>470</v>
      </c>
      <c r="D333" s="36">
        <v>6.4</v>
      </c>
      <c r="E333" s="10"/>
      <c r="F333" s="10"/>
      <c r="G333" s="10"/>
      <c r="H333" s="10"/>
    </row>
    <row r="334" spans="1:8" s="21" customFormat="1" x14ac:dyDescent="0.25">
      <c r="A334" s="91">
        <f>A333+1</f>
        <v>40324</v>
      </c>
      <c r="B334" s="43">
        <v>134.21</v>
      </c>
      <c r="C334" s="36">
        <v>470</v>
      </c>
      <c r="D334" s="36">
        <v>6.3</v>
      </c>
      <c r="E334" s="10"/>
      <c r="F334" s="10"/>
      <c r="G334" s="10"/>
      <c r="H334" s="10"/>
    </row>
    <row r="335" spans="1:8" s="21" customFormat="1" x14ac:dyDescent="0.25">
      <c r="A335" s="91">
        <f>A334+1</f>
        <v>40325</v>
      </c>
      <c r="B335" s="43">
        <v>129.88999999999999</v>
      </c>
      <c r="C335" s="36">
        <v>470</v>
      </c>
      <c r="D335" s="36">
        <v>6.3</v>
      </c>
      <c r="E335" s="10"/>
      <c r="F335" s="10"/>
      <c r="G335" s="10"/>
      <c r="H335" s="10"/>
    </row>
    <row r="336" spans="1:8" s="21" customFormat="1" x14ac:dyDescent="0.25">
      <c r="A336" s="91">
        <f>A335+1</f>
        <v>40326</v>
      </c>
      <c r="B336" s="43">
        <v>129.08000000000001</v>
      </c>
      <c r="C336" s="36">
        <v>470</v>
      </c>
      <c r="D336" s="36">
        <v>6.3</v>
      </c>
      <c r="E336" s="10"/>
      <c r="F336" s="10"/>
      <c r="G336" s="10"/>
      <c r="H336" s="10"/>
    </row>
    <row r="337" spans="1:8" s="21" customFormat="1" x14ac:dyDescent="0.25">
      <c r="A337" s="91">
        <f>A336+3</f>
        <v>40329</v>
      </c>
      <c r="B337" s="43">
        <v>129.4</v>
      </c>
      <c r="C337" s="36">
        <v>470</v>
      </c>
      <c r="D337" s="36">
        <v>6</v>
      </c>
      <c r="E337" s="10"/>
      <c r="F337" s="10"/>
      <c r="G337" s="10"/>
      <c r="H337" s="10"/>
    </row>
    <row r="338" spans="1:8" s="21" customFormat="1" x14ac:dyDescent="0.25">
      <c r="A338" s="91">
        <f>A337+1</f>
        <v>40330</v>
      </c>
      <c r="B338" s="43">
        <v>129.02000000000001</v>
      </c>
      <c r="C338" s="36">
        <v>470</v>
      </c>
      <c r="D338" s="36">
        <v>6</v>
      </c>
      <c r="E338" s="10"/>
      <c r="F338" s="10"/>
      <c r="G338" s="10"/>
      <c r="H338" s="10"/>
    </row>
    <row r="339" spans="1:8" x14ac:dyDescent="0.25">
      <c r="A339" s="91">
        <f>A338+1</f>
        <v>40331</v>
      </c>
      <c r="B339" s="43">
        <v>128.80000000000001</v>
      </c>
      <c r="C339" s="36">
        <v>470</v>
      </c>
      <c r="D339" s="36">
        <v>6</v>
      </c>
    </row>
    <row r="340" spans="1:8" s="21" customFormat="1" x14ac:dyDescent="0.25">
      <c r="A340" s="91">
        <f>A339+1</f>
        <v>40332</v>
      </c>
      <c r="B340" s="43">
        <v>129.28</v>
      </c>
      <c r="C340" s="36">
        <v>470</v>
      </c>
      <c r="D340" s="36">
        <v>6</v>
      </c>
      <c r="E340" s="10"/>
      <c r="F340" s="10"/>
      <c r="G340" s="10"/>
      <c r="H340" s="10"/>
    </row>
    <row r="341" spans="1:8" s="21" customFormat="1" x14ac:dyDescent="0.25">
      <c r="A341" s="91">
        <f>A340+1</f>
        <v>40333</v>
      </c>
      <c r="B341" s="43">
        <v>127.68</v>
      </c>
      <c r="C341" s="36">
        <v>470</v>
      </c>
      <c r="D341" s="36">
        <v>6</v>
      </c>
      <c r="E341" s="10"/>
      <c r="F341" s="10"/>
      <c r="G341" s="10"/>
      <c r="H341" s="10"/>
    </row>
    <row r="342" spans="1:8" s="21" customFormat="1" x14ac:dyDescent="0.25">
      <c r="A342" s="91">
        <f>A341+3</f>
        <v>40336</v>
      </c>
      <c r="B342" s="43">
        <v>127.81</v>
      </c>
      <c r="C342" s="36">
        <v>470</v>
      </c>
      <c r="D342" s="36">
        <v>6.3</v>
      </c>
      <c r="E342" s="10"/>
      <c r="F342" s="10"/>
      <c r="G342" s="10"/>
      <c r="H342" s="10"/>
    </row>
    <row r="343" spans="1:8" s="21" customFormat="1" x14ac:dyDescent="0.25">
      <c r="A343" s="91">
        <f>A342+1</f>
        <v>40337</v>
      </c>
      <c r="B343" s="43">
        <v>127.86</v>
      </c>
      <c r="C343" s="36">
        <v>470</v>
      </c>
      <c r="D343" s="36">
        <v>7</v>
      </c>
      <c r="E343" s="10"/>
      <c r="F343" s="10"/>
      <c r="G343" s="10"/>
      <c r="H343" s="10"/>
    </row>
    <row r="344" spans="1:8" s="21" customFormat="1" x14ac:dyDescent="0.25">
      <c r="A344" s="91">
        <f>A343+1</f>
        <v>40338</v>
      </c>
      <c r="B344" s="43">
        <v>127.29</v>
      </c>
      <c r="C344" s="36">
        <v>460</v>
      </c>
      <c r="D344" s="36">
        <v>7</v>
      </c>
      <c r="E344" s="10"/>
      <c r="F344" s="10"/>
      <c r="G344" s="10"/>
      <c r="H344" s="10"/>
    </row>
    <row r="345" spans="1:8" s="21" customFormat="1" x14ac:dyDescent="0.25">
      <c r="A345" s="91">
        <f>A344+1</f>
        <v>40339</v>
      </c>
      <c r="B345" s="43">
        <v>127.6</v>
      </c>
      <c r="C345" s="36">
        <v>460</v>
      </c>
      <c r="D345" s="36">
        <v>7</v>
      </c>
      <c r="E345" s="10"/>
      <c r="F345" s="10"/>
      <c r="G345" s="10"/>
      <c r="H345" s="10"/>
    </row>
    <row r="346" spans="1:8" s="21" customFormat="1" x14ac:dyDescent="0.25">
      <c r="A346" s="91">
        <f>A345+1</f>
        <v>40340</v>
      </c>
      <c r="B346" s="43">
        <v>127.29</v>
      </c>
      <c r="C346" s="36">
        <v>460</v>
      </c>
      <c r="D346" s="36">
        <v>7</v>
      </c>
      <c r="E346" s="10"/>
      <c r="F346" s="10"/>
      <c r="G346" s="10"/>
      <c r="H346" s="10"/>
    </row>
    <row r="347" spans="1:8" x14ac:dyDescent="0.25">
      <c r="A347" s="91">
        <f>A346+3</f>
        <v>40343</v>
      </c>
      <c r="B347" s="43">
        <v>126.62</v>
      </c>
      <c r="C347" s="36">
        <v>460</v>
      </c>
      <c r="D347" s="36">
        <v>7</v>
      </c>
    </row>
    <row r="348" spans="1:8" s="21" customFormat="1" x14ac:dyDescent="0.25">
      <c r="A348" s="91">
        <f>A347+1</f>
        <v>40344</v>
      </c>
      <c r="B348" s="43">
        <v>127.36</v>
      </c>
      <c r="C348" s="36">
        <v>460</v>
      </c>
      <c r="D348" s="36">
        <v>7.03</v>
      </c>
      <c r="E348" s="10"/>
      <c r="F348" s="10"/>
      <c r="G348" s="10"/>
      <c r="H348" s="10"/>
    </row>
    <row r="349" spans="1:8" s="21" customFormat="1" x14ac:dyDescent="0.25">
      <c r="A349" s="91">
        <f>A348+1</f>
        <v>40345</v>
      </c>
      <c r="B349" s="43">
        <v>127.5</v>
      </c>
      <c r="C349" s="36">
        <v>460</v>
      </c>
      <c r="D349" s="36">
        <v>7.01</v>
      </c>
      <c r="E349" s="10"/>
      <c r="F349" s="10"/>
      <c r="G349" s="10"/>
      <c r="H349" s="10"/>
    </row>
    <row r="350" spans="1:8" s="21" customFormat="1" x14ac:dyDescent="0.25">
      <c r="A350" s="91">
        <f>A349+1</f>
        <v>40346</v>
      </c>
      <c r="B350" s="43">
        <v>127.7</v>
      </c>
      <c r="C350" s="36">
        <v>460</v>
      </c>
      <c r="D350" s="36">
        <v>7</v>
      </c>
      <c r="E350" s="10"/>
      <c r="F350" s="10"/>
      <c r="G350" s="10"/>
      <c r="H350" s="10"/>
    </row>
    <row r="351" spans="1:8" s="21" customFormat="1" x14ac:dyDescent="0.25">
      <c r="A351" s="91">
        <f>A350+1</f>
        <v>40347</v>
      </c>
      <c r="B351" s="43">
        <v>128.08000000000001</v>
      </c>
      <c r="C351" s="36">
        <v>460</v>
      </c>
      <c r="D351" s="36">
        <v>7</v>
      </c>
      <c r="E351" s="10"/>
      <c r="F351" s="10"/>
      <c r="G351" s="10"/>
      <c r="H351" s="10"/>
    </row>
    <row r="352" spans="1:8" s="21" customFormat="1" x14ac:dyDescent="0.25">
      <c r="A352" s="91">
        <f>A351+3</f>
        <v>40350</v>
      </c>
      <c r="B352" s="43">
        <v>127.23</v>
      </c>
      <c r="C352" s="36">
        <v>455</v>
      </c>
      <c r="D352" s="36">
        <v>7</v>
      </c>
      <c r="E352" s="10"/>
      <c r="F352" s="10"/>
      <c r="G352" s="10"/>
      <c r="H352" s="10"/>
    </row>
    <row r="353" spans="1:8" s="21" customFormat="1" x14ac:dyDescent="0.25">
      <c r="A353" s="91">
        <f>A352+1</f>
        <v>40351</v>
      </c>
      <c r="B353" s="43">
        <v>127.95</v>
      </c>
      <c r="C353" s="36">
        <v>450</v>
      </c>
      <c r="D353" s="36">
        <v>7</v>
      </c>
      <c r="E353" s="10"/>
      <c r="F353" s="10"/>
      <c r="G353" s="10"/>
      <c r="H353" s="10"/>
    </row>
    <row r="354" spans="1:8" s="21" customFormat="1" x14ac:dyDescent="0.25">
      <c r="A354" s="91">
        <f>A353+1</f>
        <v>40352</v>
      </c>
      <c r="B354" s="43">
        <v>127.37</v>
      </c>
      <c r="C354" s="36">
        <v>444.99</v>
      </c>
      <c r="D354" s="36">
        <v>7</v>
      </c>
      <c r="E354" s="10"/>
      <c r="F354" s="10"/>
      <c r="G354" s="10"/>
      <c r="H354" s="10"/>
    </row>
    <row r="355" spans="1:8" s="21" customFormat="1" x14ac:dyDescent="0.25">
      <c r="A355" s="91">
        <f>A354+1</f>
        <v>40353</v>
      </c>
      <c r="B355" s="43">
        <v>127.29</v>
      </c>
      <c r="C355" s="36">
        <v>445</v>
      </c>
      <c r="D355" s="36">
        <v>7</v>
      </c>
      <c r="E355" s="10"/>
      <c r="F355" s="10"/>
      <c r="G355" s="10"/>
      <c r="H355" s="10"/>
    </row>
    <row r="356" spans="1:8" s="21" customFormat="1" x14ac:dyDescent="0.25">
      <c r="A356" s="91">
        <f>A355+1</f>
        <v>40354</v>
      </c>
      <c r="B356" s="43">
        <v>126.47</v>
      </c>
      <c r="C356" s="36">
        <v>440</v>
      </c>
      <c r="D356" s="36">
        <v>7.02</v>
      </c>
      <c r="E356" s="10"/>
      <c r="F356" s="10"/>
      <c r="G356" s="10"/>
      <c r="H356" s="10"/>
    </row>
    <row r="357" spans="1:8" s="21" customFormat="1" x14ac:dyDescent="0.25">
      <c r="A357" s="91">
        <f>A356+3</f>
        <v>40357</v>
      </c>
      <c r="B357" s="43">
        <v>126.92</v>
      </c>
      <c r="C357" s="36">
        <v>460</v>
      </c>
      <c r="D357" s="36">
        <v>7.02</v>
      </c>
      <c r="E357" s="10"/>
      <c r="F357" s="10"/>
      <c r="G357" s="10"/>
      <c r="H357" s="10"/>
    </row>
    <row r="358" spans="1:8" s="21" customFormat="1" x14ac:dyDescent="0.25">
      <c r="A358" s="91">
        <f>A357+1</f>
        <v>40358</v>
      </c>
      <c r="B358" s="43">
        <v>129.31</v>
      </c>
      <c r="C358" s="36">
        <v>478</v>
      </c>
      <c r="D358" s="36">
        <v>7.02</v>
      </c>
      <c r="E358" s="10"/>
      <c r="F358" s="10"/>
      <c r="G358" s="10"/>
      <c r="H358" s="10"/>
    </row>
    <row r="359" spans="1:8" s="21" customFormat="1" x14ac:dyDescent="0.25">
      <c r="A359" s="91">
        <f>A358+1</f>
        <v>40359</v>
      </c>
      <c r="B359" s="43">
        <v>127.46</v>
      </c>
      <c r="C359" s="36">
        <v>453</v>
      </c>
      <c r="D359" s="36">
        <v>7</v>
      </c>
      <c r="E359" s="10"/>
      <c r="F359" s="10"/>
      <c r="G359" s="10"/>
      <c r="H359" s="10"/>
    </row>
    <row r="360" spans="1:8" s="21" customFormat="1" x14ac:dyDescent="0.25">
      <c r="A360" s="91">
        <f>A359+1</f>
        <v>40360</v>
      </c>
      <c r="B360" s="43">
        <v>127.18</v>
      </c>
      <c r="C360" s="36">
        <v>461</v>
      </c>
      <c r="D360" s="36">
        <v>7</v>
      </c>
      <c r="E360" s="10"/>
      <c r="F360" s="10"/>
      <c r="G360" s="10"/>
      <c r="H360" s="10"/>
    </row>
    <row r="361" spans="1:8" x14ac:dyDescent="0.25">
      <c r="A361" s="91">
        <f>A360+1</f>
        <v>40361</v>
      </c>
      <c r="B361" s="43">
        <v>127.69</v>
      </c>
      <c r="C361" s="36">
        <v>465</v>
      </c>
      <c r="D361" s="36">
        <v>7</v>
      </c>
    </row>
    <row r="362" spans="1:8" s="21" customFormat="1" x14ac:dyDescent="0.25">
      <c r="A362" s="91">
        <f>A361+3</f>
        <v>40364</v>
      </c>
      <c r="B362" s="43">
        <v>125.41</v>
      </c>
      <c r="C362" s="36">
        <v>460</v>
      </c>
      <c r="D362" s="36">
        <v>7</v>
      </c>
      <c r="E362" s="10"/>
      <c r="F362" s="10"/>
      <c r="G362" s="10"/>
      <c r="H362" s="10"/>
    </row>
    <row r="363" spans="1:8" x14ac:dyDescent="0.25">
      <c r="A363" s="91">
        <f>A362+1</f>
        <v>40365</v>
      </c>
      <c r="B363" s="43">
        <v>124.15</v>
      </c>
      <c r="C363" s="36">
        <v>460</v>
      </c>
      <c r="D363" s="36">
        <v>7</v>
      </c>
    </row>
    <row r="364" spans="1:8" s="21" customFormat="1" x14ac:dyDescent="0.25">
      <c r="A364" s="91">
        <f>A363+1</f>
        <v>40366</v>
      </c>
      <c r="B364" s="43">
        <v>122.91</v>
      </c>
      <c r="C364" s="36">
        <v>449</v>
      </c>
      <c r="D364" s="36">
        <v>7</v>
      </c>
      <c r="E364" s="10"/>
      <c r="F364" s="10"/>
      <c r="G364" s="10"/>
      <c r="H364" s="10"/>
    </row>
    <row r="365" spans="1:8" s="21" customFormat="1" x14ac:dyDescent="0.25">
      <c r="A365" s="91">
        <f>A364+1</f>
        <v>40367</v>
      </c>
      <c r="B365" s="43">
        <v>124.07</v>
      </c>
      <c r="C365" s="36">
        <v>449</v>
      </c>
      <c r="D365" s="36">
        <v>7</v>
      </c>
      <c r="E365" s="10"/>
      <c r="F365" s="10"/>
      <c r="G365" s="10"/>
      <c r="H365" s="10"/>
    </row>
    <row r="366" spans="1:8" s="21" customFormat="1" x14ac:dyDescent="0.25">
      <c r="A366" s="91">
        <f>A365+1</f>
        <v>40368</v>
      </c>
      <c r="B366" s="43">
        <v>129.88999999999999</v>
      </c>
      <c r="C366" s="36">
        <v>460</v>
      </c>
      <c r="D366" s="36">
        <v>7</v>
      </c>
      <c r="E366" s="10"/>
      <c r="F366" s="10"/>
      <c r="G366" s="10"/>
      <c r="H366" s="10"/>
    </row>
    <row r="367" spans="1:8" s="21" customFormat="1" x14ac:dyDescent="0.25">
      <c r="A367" s="91">
        <f>A366+3</f>
        <v>40371</v>
      </c>
      <c r="B367" s="43">
        <v>126.87</v>
      </c>
      <c r="C367" s="36">
        <v>460</v>
      </c>
      <c r="D367" s="36">
        <v>7</v>
      </c>
      <c r="E367" s="10"/>
      <c r="F367" s="10"/>
      <c r="G367" s="10"/>
      <c r="H367" s="10"/>
    </row>
    <row r="368" spans="1:8" s="21" customFormat="1" x14ac:dyDescent="0.25">
      <c r="A368" s="91">
        <f>A367+1</f>
        <v>40372</v>
      </c>
      <c r="B368" s="43">
        <v>123.25</v>
      </c>
      <c r="C368" s="36">
        <v>460</v>
      </c>
      <c r="D368" s="36">
        <v>7</v>
      </c>
      <c r="E368" s="10"/>
      <c r="F368" s="10"/>
      <c r="G368" s="10"/>
      <c r="H368" s="10"/>
    </row>
    <row r="369" spans="1:8" s="21" customFormat="1" x14ac:dyDescent="0.25">
      <c r="A369" s="91">
        <f>A368+1</f>
        <v>40373</v>
      </c>
      <c r="B369" s="43">
        <v>121.29</v>
      </c>
      <c r="C369" s="36">
        <v>460</v>
      </c>
      <c r="D369" s="36">
        <v>7</v>
      </c>
      <c r="E369" s="10"/>
      <c r="F369" s="10"/>
      <c r="G369" s="10"/>
      <c r="H369" s="10"/>
    </row>
    <row r="370" spans="1:8" s="21" customFormat="1" x14ac:dyDescent="0.25">
      <c r="A370" s="91">
        <f>A369+1</f>
        <v>40374</v>
      </c>
      <c r="B370" s="43">
        <v>121.78</v>
      </c>
      <c r="C370" s="36">
        <v>465</v>
      </c>
      <c r="D370" s="36">
        <v>7</v>
      </c>
      <c r="E370" s="10"/>
      <c r="F370" s="10"/>
      <c r="G370" s="10"/>
      <c r="H370" s="10"/>
    </row>
    <row r="371" spans="1:8" s="21" customFormat="1" x14ac:dyDescent="0.25">
      <c r="A371" s="91">
        <f>A370+1</f>
        <v>40375</v>
      </c>
      <c r="B371" s="43">
        <v>122.83</v>
      </c>
      <c r="C371" s="36">
        <v>466</v>
      </c>
      <c r="D371" s="36">
        <v>7</v>
      </c>
      <c r="E371" s="10"/>
      <c r="F371" s="10"/>
      <c r="G371" s="10"/>
      <c r="H371" s="10"/>
    </row>
    <row r="372" spans="1:8" s="21" customFormat="1" x14ac:dyDescent="0.25">
      <c r="A372" s="91">
        <f>A371+3</f>
        <v>40378</v>
      </c>
      <c r="B372" s="43">
        <v>123.32</v>
      </c>
      <c r="C372" s="36">
        <v>466</v>
      </c>
      <c r="D372" s="36">
        <v>7</v>
      </c>
      <c r="E372" s="10"/>
      <c r="F372" s="10"/>
      <c r="G372" s="10"/>
      <c r="H372" s="10"/>
    </row>
    <row r="373" spans="1:8" s="21" customFormat="1" x14ac:dyDescent="0.25">
      <c r="A373" s="91">
        <f>A372+1</f>
        <v>40379</v>
      </c>
      <c r="B373" s="43">
        <v>123.27</v>
      </c>
      <c r="C373" s="36">
        <v>464.99</v>
      </c>
      <c r="D373" s="36">
        <v>7</v>
      </c>
      <c r="E373" s="10"/>
      <c r="F373" s="10"/>
      <c r="G373" s="10"/>
      <c r="H373" s="10"/>
    </row>
    <row r="374" spans="1:8" s="21" customFormat="1" x14ac:dyDescent="0.25">
      <c r="A374" s="91">
        <f>A373+1</f>
        <v>40380</v>
      </c>
      <c r="B374" s="43">
        <v>123.67</v>
      </c>
      <c r="C374" s="36">
        <v>468</v>
      </c>
      <c r="D374" s="36">
        <v>7</v>
      </c>
      <c r="E374" s="10"/>
      <c r="F374" s="10"/>
      <c r="G374" s="10"/>
      <c r="H374" s="10"/>
    </row>
    <row r="375" spans="1:8" s="21" customFormat="1" x14ac:dyDescent="0.25">
      <c r="A375" s="91">
        <f>A374+1</f>
        <v>40381</v>
      </c>
      <c r="B375" s="43">
        <v>124.96</v>
      </c>
      <c r="C375" s="36">
        <v>470</v>
      </c>
      <c r="D375" s="36">
        <v>7</v>
      </c>
      <c r="E375" s="10"/>
      <c r="F375" s="10"/>
      <c r="G375" s="10"/>
      <c r="H375" s="10"/>
    </row>
    <row r="376" spans="1:8" s="21" customFormat="1" x14ac:dyDescent="0.25">
      <c r="A376" s="91">
        <f>A375+1</f>
        <v>40382</v>
      </c>
      <c r="B376" s="43">
        <v>125.36</v>
      </c>
      <c r="C376" s="36">
        <v>475</v>
      </c>
      <c r="D376" s="36">
        <v>7</v>
      </c>
      <c r="E376" s="10"/>
      <c r="F376" s="10"/>
      <c r="G376" s="10"/>
      <c r="H376" s="10"/>
    </row>
    <row r="377" spans="1:8" s="21" customFormat="1" x14ac:dyDescent="0.25">
      <c r="A377" s="91">
        <f>A376+3</f>
        <v>40385</v>
      </c>
      <c r="B377" s="43">
        <v>125.59</v>
      </c>
      <c r="C377" s="36">
        <v>476</v>
      </c>
      <c r="D377" s="36">
        <v>7</v>
      </c>
      <c r="E377" s="10"/>
      <c r="F377" s="10"/>
      <c r="G377" s="10"/>
      <c r="H377" s="10"/>
    </row>
    <row r="378" spans="1:8" s="21" customFormat="1" x14ac:dyDescent="0.25">
      <c r="A378" s="91">
        <f>A377+1</f>
        <v>40386</v>
      </c>
      <c r="B378" s="43">
        <v>126.76</v>
      </c>
      <c r="C378" s="36">
        <v>480</v>
      </c>
      <c r="D378" s="36">
        <v>7</v>
      </c>
      <c r="E378" s="10"/>
      <c r="F378" s="10"/>
      <c r="G378" s="10"/>
      <c r="H378" s="10"/>
    </row>
    <row r="379" spans="1:8" s="21" customFormat="1" x14ac:dyDescent="0.25">
      <c r="A379" s="91">
        <f>A378+1</f>
        <v>40387</v>
      </c>
      <c r="B379" s="43">
        <v>128.1</v>
      </c>
      <c r="C379" s="36">
        <v>480</v>
      </c>
      <c r="D379" s="36">
        <v>7.01</v>
      </c>
      <c r="E379" s="10"/>
      <c r="F379" s="10"/>
      <c r="G379" s="10"/>
      <c r="H379" s="10"/>
    </row>
    <row r="380" spans="1:8" s="21" customFormat="1" x14ac:dyDescent="0.25">
      <c r="A380" s="91">
        <f>A379+1</f>
        <v>40388</v>
      </c>
      <c r="B380" s="43">
        <v>130.36000000000001</v>
      </c>
      <c r="C380" s="36">
        <v>480</v>
      </c>
      <c r="D380" s="36">
        <v>7.5</v>
      </c>
      <c r="E380" s="10"/>
      <c r="F380" s="10"/>
      <c r="G380" s="10"/>
      <c r="H380" s="10"/>
    </row>
    <row r="381" spans="1:8" s="21" customFormat="1" x14ac:dyDescent="0.25">
      <c r="A381" s="91">
        <f>A380+1</f>
        <v>40389</v>
      </c>
      <c r="B381" s="43">
        <v>130.91999999999999</v>
      </c>
      <c r="C381" s="36">
        <v>480</v>
      </c>
      <c r="D381" s="36">
        <v>7.5</v>
      </c>
      <c r="E381" s="10"/>
      <c r="F381" s="10"/>
      <c r="G381" s="10"/>
      <c r="H381" s="10"/>
    </row>
    <row r="382" spans="1:8" s="21" customFormat="1" x14ac:dyDescent="0.25">
      <c r="A382" s="91">
        <f>A381+3</f>
        <v>40392</v>
      </c>
      <c r="B382" s="43">
        <v>130.91999999999999</v>
      </c>
      <c r="C382" s="36">
        <v>470</v>
      </c>
      <c r="D382" s="36">
        <v>7.5</v>
      </c>
      <c r="E382" s="10"/>
      <c r="F382" s="10"/>
      <c r="G382" s="10"/>
      <c r="H382" s="10"/>
    </row>
    <row r="383" spans="1:8" s="21" customFormat="1" x14ac:dyDescent="0.25">
      <c r="A383" s="91">
        <f>A382+1</f>
        <v>40393</v>
      </c>
      <c r="B383" s="43">
        <v>132.30000000000001</v>
      </c>
      <c r="C383" s="36">
        <v>460.1</v>
      </c>
      <c r="D383" s="36">
        <v>8</v>
      </c>
      <c r="E383" s="10"/>
      <c r="F383" s="10"/>
      <c r="G383" s="10"/>
      <c r="H383" s="10"/>
    </row>
    <row r="384" spans="1:8" s="21" customFormat="1" x14ac:dyDescent="0.25">
      <c r="A384" s="91">
        <f>A383+1</f>
        <v>40394</v>
      </c>
      <c r="B384" s="43">
        <v>132.16</v>
      </c>
      <c r="C384" s="36">
        <v>466</v>
      </c>
      <c r="D384" s="36">
        <v>8</v>
      </c>
      <c r="E384" s="10"/>
      <c r="F384" s="10"/>
      <c r="G384" s="10"/>
      <c r="H384" s="10"/>
    </row>
    <row r="385" spans="1:8" s="21" customFormat="1" x14ac:dyDescent="0.25">
      <c r="A385" s="91">
        <f>A384+1</f>
        <v>40395</v>
      </c>
      <c r="B385" s="43">
        <v>131.01</v>
      </c>
      <c r="C385" s="36">
        <v>467</v>
      </c>
      <c r="D385" s="36">
        <v>8</v>
      </c>
      <c r="E385" s="10"/>
      <c r="F385" s="10"/>
      <c r="G385" s="10"/>
      <c r="H385" s="10"/>
    </row>
    <row r="386" spans="1:8" s="21" customFormat="1" x14ac:dyDescent="0.25">
      <c r="A386" s="91">
        <f>A385+1</f>
        <v>40396</v>
      </c>
      <c r="B386" s="43">
        <v>131.04</v>
      </c>
      <c r="C386" s="36">
        <v>467</v>
      </c>
      <c r="D386" s="36">
        <v>8</v>
      </c>
      <c r="E386" s="10"/>
      <c r="F386" s="10"/>
      <c r="G386" s="10"/>
      <c r="H386" s="10"/>
    </row>
    <row r="387" spans="1:8" s="21" customFormat="1" x14ac:dyDescent="0.25">
      <c r="A387" s="91">
        <f>A386+3</f>
        <v>40399</v>
      </c>
      <c r="B387" s="43">
        <v>131.04</v>
      </c>
      <c r="C387" s="36">
        <v>467</v>
      </c>
      <c r="D387" s="36">
        <v>8</v>
      </c>
      <c r="E387" s="10"/>
      <c r="F387" s="10"/>
      <c r="G387" s="10"/>
      <c r="H387" s="10"/>
    </row>
    <row r="388" spans="1:8" s="21" customFormat="1" x14ac:dyDescent="0.25">
      <c r="A388" s="91">
        <f>A387+1</f>
        <v>40400</v>
      </c>
      <c r="B388" s="43">
        <v>131.04</v>
      </c>
      <c r="C388" s="36">
        <v>467</v>
      </c>
      <c r="D388" s="36">
        <v>8</v>
      </c>
      <c r="E388" s="10"/>
      <c r="F388" s="10"/>
      <c r="G388" s="10"/>
      <c r="H388" s="10"/>
    </row>
    <row r="389" spans="1:8" s="21" customFormat="1" x14ac:dyDescent="0.25">
      <c r="A389" s="91">
        <f>A388+1</f>
        <v>40401</v>
      </c>
      <c r="B389" s="43">
        <v>132.09</v>
      </c>
      <c r="C389" s="36">
        <v>465</v>
      </c>
      <c r="D389" s="36">
        <v>8</v>
      </c>
      <c r="E389" s="10"/>
      <c r="F389" s="10"/>
      <c r="G389" s="10"/>
      <c r="H389" s="10"/>
    </row>
    <row r="390" spans="1:8" s="21" customFormat="1" x14ac:dyDescent="0.25">
      <c r="A390" s="91">
        <f>A389+1</f>
        <v>40402</v>
      </c>
      <c r="B390" s="43">
        <v>131.52000000000001</v>
      </c>
      <c r="C390" s="36">
        <v>465</v>
      </c>
      <c r="D390" s="36">
        <v>8</v>
      </c>
      <c r="E390" s="10"/>
      <c r="F390" s="10"/>
      <c r="G390" s="10"/>
      <c r="H390" s="10"/>
    </row>
    <row r="391" spans="1:8" s="21" customFormat="1" x14ac:dyDescent="0.25">
      <c r="A391" s="91">
        <f>A390+1</f>
        <v>40403</v>
      </c>
      <c r="B391" s="43">
        <v>131.38</v>
      </c>
      <c r="C391" s="36">
        <v>460</v>
      </c>
      <c r="D391" s="36">
        <v>8</v>
      </c>
      <c r="E391" s="10"/>
      <c r="F391" s="10"/>
      <c r="G391" s="10"/>
      <c r="H391" s="10"/>
    </row>
    <row r="392" spans="1:8" s="21" customFormat="1" x14ac:dyDescent="0.25">
      <c r="A392" s="91">
        <f>A391+3</f>
        <v>40406</v>
      </c>
      <c r="B392" s="43">
        <v>131.02000000000001</v>
      </c>
      <c r="C392" s="36">
        <v>459</v>
      </c>
      <c r="D392" s="36">
        <v>8</v>
      </c>
      <c r="E392" s="10"/>
      <c r="F392" s="10"/>
      <c r="G392" s="10"/>
      <c r="H392" s="10"/>
    </row>
    <row r="393" spans="1:8" s="21" customFormat="1" x14ac:dyDescent="0.25">
      <c r="A393" s="91">
        <f>A392+1</f>
        <v>40407</v>
      </c>
      <c r="B393" s="43">
        <v>131.02000000000001</v>
      </c>
      <c r="C393" s="36">
        <v>455</v>
      </c>
      <c r="D393" s="36">
        <v>8</v>
      </c>
      <c r="E393" s="10"/>
      <c r="F393" s="10"/>
      <c r="G393" s="10"/>
      <c r="H393" s="10"/>
    </row>
    <row r="394" spans="1:8" s="21" customFormat="1" x14ac:dyDescent="0.25">
      <c r="A394" s="91">
        <f>A393+1</f>
        <v>40408</v>
      </c>
      <c r="B394" s="43">
        <v>131.84</v>
      </c>
      <c r="C394" s="36">
        <v>460</v>
      </c>
      <c r="D394" s="36">
        <v>8</v>
      </c>
      <c r="E394" s="10"/>
      <c r="F394" s="10"/>
      <c r="G394" s="10"/>
      <c r="H394" s="10"/>
    </row>
    <row r="395" spans="1:8" s="21" customFormat="1" x14ac:dyDescent="0.25">
      <c r="A395" s="91">
        <f>A394+1</f>
        <v>40409</v>
      </c>
      <c r="B395" s="43">
        <v>132.72999999999999</v>
      </c>
      <c r="C395" s="36">
        <v>463</v>
      </c>
      <c r="D395" s="36">
        <v>8</v>
      </c>
      <c r="E395" s="10"/>
      <c r="F395" s="10"/>
      <c r="G395" s="10"/>
      <c r="H395" s="10"/>
    </row>
    <row r="396" spans="1:8" s="21" customFormat="1" x14ac:dyDescent="0.25">
      <c r="A396" s="91">
        <f>A395+1</f>
        <v>40410</v>
      </c>
      <c r="B396" s="43">
        <v>133</v>
      </c>
      <c r="C396" s="36">
        <v>465</v>
      </c>
      <c r="D396" s="36">
        <v>8</v>
      </c>
      <c r="E396" s="10"/>
      <c r="F396" s="10"/>
      <c r="G396" s="10"/>
      <c r="H396" s="10"/>
    </row>
    <row r="397" spans="1:8" s="21" customFormat="1" x14ac:dyDescent="0.25">
      <c r="A397" s="91">
        <f>A396+3</f>
        <v>40413</v>
      </c>
      <c r="B397" s="43">
        <v>132.4</v>
      </c>
      <c r="C397" s="36">
        <v>464</v>
      </c>
      <c r="D397" s="36">
        <v>8</v>
      </c>
      <c r="E397" s="10"/>
      <c r="F397" s="10"/>
      <c r="G397" s="10"/>
      <c r="H397" s="10"/>
    </row>
    <row r="398" spans="1:8" s="21" customFormat="1" x14ac:dyDescent="0.25">
      <c r="A398" s="91">
        <f>A397+1</f>
        <v>40414</v>
      </c>
      <c r="B398" s="43">
        <v>132.26</v>
      </c>
      <c r="C398" s="36">
        <v>460</v>
      </c>
      <c r="D398" s="36">
        <v>8</v>
      </c>
      <c r="E398" s="10"/>
      <c r="F398" s="10"/>
      <c r="G398" s="10"/>
      <c r="H398" s="10"/>
    </row>
    <row r="399" spans="1:8" s="21" customFormat="1" x14ac:dyDescent="0.25">
      <c r="A399" s="91">
        <f>A398+1</f>
        <v>40415</v>
      </c>
      <c r="B399" s="43">
        <v>131.47</v>
      </c>
      <c r="C399" s="36">
        <v>460</v>
      </c>
      <c r="D399" s="36">
        <v>8.26</v>
      </c>
      <c r="E399" s="10"/>
      <c r="F399" s="10"/>
      <c r="G399" s="10"/>
      <c r="H399" s="10"/>
    </row>
    <row r="400" spans="1:8" s="21" customFormat="1" x14ac:dyDescent="0.25">
      <c r="A400" s="91">
        <f>A399+1</f>
        <v>40416</v>
      </c>
      <c r="B400" s="43">
        <v>132.63999999999999</v>
      </c>
      <c r="C400" s="36">
        <v>460</v>
      </c>
      <c r="D400" s="36">
        <v>8</v>
      </c>
      <c r="E400" s="10"/>
      <c r="F400" s="10"/>
      <c r="G400" s="10"/>
      <c r="H400" s="10"/>
    </row>
    <row r="401" spans="1:8" s="21" customFormat="1" x14ac:dyDescent="0.25">
      <c r="A401" s="91">
        <f>A400+1</f>
        <v>40417</v>
      </c>
      <c r="B401" s="43">
        <v>132.93</v>
      </c>
      <c r="C401" s="36">
        <v>465</v>
      </c>
      <c r="D401" s="36">
        <v>8</v>
      </c>
      <c r="E401" s="10"/>
      <c r="F401" s="10"/>
      <c r="G401" s="10"/>
      <c r="H401" s="10"/>
    </row>
    <row r="402" spans="1:8" s="21" customFormat="1" x14ac:dyDescent="0.25">
      <c r="A402" s="91">
        <f>A401+3</f>
        <v>40420</v>
      </c>
      <c r="B402" s="43">
        <v>132.47999999999999</v>
      </c>
      <c r="C402" s="36">
        <v>466</v>
      </c>
      <c r="D402" s="36">
        <v>8</v>
      </c>
      <c r="E402" s="10"/>
      <c r="F402" s="10"/>
      <c r="G402" s="10"/>
      <c r="H402" s="10"/>
    </row>
    <row r="403" spans="1:8" s="21" customFormat="1" x14ac:dyDescent="0.25">
      <c r="A403" s="91">
        <f>A402+1</f>
        <v>40421</v>
      </c>
      <c r="B403" s="43">
        <v>130.91999999999999</v>
      </c>
      <c r="C403" s="36">
        <v>474</v>
      </c>
      <c r="D403" s="36">
        <v>8</v>
      </c>
      <c r="E403" s="10"/>
      <c r="F403" s="10"/>
      <c r="G403" s="10"/>
      <c r="H403" s="10"/>
    </row>
    <row r="404" spans="1:8" s="21" customFormat="1" x14ac:dyDescent="0.25">
      <c r="A404" s="91">
        <f>A403+1</f>
        <v>40422</v>
      </c>
      <c r="B404" s="43">
        <v>132.66999999999999</v>
      </c>
      <c r="C404" s="36">
        <v>476</v>
      </c>
      <c r="D404" s="36">
        <v>8</v>
      </c>
      <c r="E404" s="10"/>
      <c r="F404" s="10"/>
      <c r="G404" s="10"/>
      <c r="H404" s="10"/>
    </row>
    <row r="405" spans="1:8" x14ac:dyDescent="0.25">
      <c r="A405" s="91">
        <f>A404+1</f>
        <v>40423</v>
      </c>
      <c r="B405" s="43">
        <v>131.79</v>
      </c>
      <c r="C405" s="36">
        <v>476</v>
      </c>
      <c r="D405" s="36">
        <v>8</v>
      </c>
    </row>
    <row r="406" spans="1:8" x14ac:dyDescent="0.25">
      <c r="A406" s="91">
        <f>A405+1</f>
        <v>40424</v>
      </c>
      <c r="B406" s="43">
        <v>131.79</v>
      </c>
      <c r="C406" s="36">
        <v>476</v>
      </c>
      <c r="D406" s="36">
        <v>8</v>
      </c>
    </row>
    <row r="407" spans="1:8" s="21" customFormat="1" x14ac:dyDescent="0.25">
      <c r="A407" s="91">
        <f>A406+3</f>
        <v>40427</v>
      </c>
      <c r="B407" s="43">
        <v>132</v>
      </c>
      <c r="C407" s="36">
        <v>476</v>
      </c>
      <c r="D407" s="36">
        <v>8</v>
      </c>
      <c r="E407" s="10"/>
      <c r="F407" s="10"/>
      <c r="G407" s="10"/>
      <c r="H407" s="10"/>
    </row>
    <row r="408" spans="1:8" s="21" customFormat="1" x14ac:dyDescent="0.25">
      <c r="A408" s="91">
        <f>A407+1</f>
        <v>40428</v>
      </c>
      <c r="B408" s="43">
        <v>132.29</v>
      </c>
      <c r="C408" s="36">
        <v>476</v>
      </c>
      <c r="D408" s="36">
        <v>8</v>
      </c>
      <c r="E408" s="10"/>
      <c r="F408" s="10"/>
      <c r="G408" s="10"/>
      <c r="H408" s="10"/>
    </row>
    <row r="409" spans="1:8" s="21" customFormat="1" x14ac:dyDescent="0.25">
      <c r="A409" s="91">
        <f>A408+1</f>
        <v>40429</v>
      </c>
      <c r="B409" s="43">
        <v>132.97999999999999</v>
      </c>
      <c r="C409" s="36">
        <v>476</v>
      </c>
      <c r="D409" s="36">
        <v>8</v>
      </c>
      <c r="E409" s="10"/>
      <c r="F409" s="10"/>
      <c r="G409" s="10"/>
      <c r="H409" s="10"/>
    </row>
    <row r="410" spans="1:8" s="21" customFormat="1" x14ac:dyDescent="0.25">
      <c r="A410" s="91">
        <f>A409+1</f>
        <v>40430</v>
      </c>
      <c r="B410" s="43">
        <v>133.07</v>
      </c>
      <c r="C410" s="36">
        <v>476</v>
      </c>
      <c r="D410" s="36">
        <v>8</v>
      </c>
      <c r="E410" s="10"/>
      <c r="F410" s="10"/>
      <c r="G410" s="10"/>
      <c r="H410" s="10"/>
    </row>
    <row r="411" spans="1:8" s="21" customFormat="1" x14ac:dyDescent="0.25">
      <c r="A411" s="91">
        <f>A410+1</f>
        <v>40431</v>
      </c>
      <c r="B411" s="43">
        <v>131.69</v>
      </c>
      <c r="C411" s="36">
        <v>475</v>
      </c>
      <c r="D411" s="36">
        <v>8.1999999999999993</v>
      </c>
      <c r="E411" s="10"/>
      <c r="F411" s="10"/>
      <c r="G411" s="10"/>
      <c r="H411" s="10"/>
    </row>
    <row r="412" spans="1:8" s="21" customFormat="1" x14ac:dyDescent="0.25">
      <c r="A412" s="91">
        <f>A411+3</f>
        <v>40434</v>
      </c>
      <c r="B412" s="43">
        <v>132.72</v>
      </c>
      <c r="C412" s="36">
        <v>468</v>
      </c>
      <c r="D412" s="36">
        <v>8.1999999999999993</v>
      </c>
      <c r="E412" s="10"/>
      <c r="F412" s="10"/>
      <c r="G412" s="10"/>
      <c r="H412" s="10"/>
    </row>
    <row r="413" spans="1:8" x14ac:dyDescent="0.25">
      <c r="A413" s="91">
        <f>A412+1</f>
        <v>40435</v>
      </c>
      <c r="B413" s="43">
        <v>130.47999999999999</v>
      </c>
      <c r="C413" s="36">
        <v>459</v>
      </c>
      <c r="D413" s="36">
        <v>8.3000000000000007</v>
      </c>
    </row>
    <row r="414" spans="1:8" s="21" customFormat="1" x14ac:dyDescent="0.25">
      <c r="A414" s="91">
        <f>A413+1</f>
        <v>40436</v>
      </c>
      <c r="B414" s="43">
        <v>130.29</v>
      </c>
      <c r="C414" s="36">
        <v>455</v>
      </c>
      <c r="D414" s="36">
        <v>8.56</v>
      </c>
      <c r="E414" s="10"/>
      <c r="F414" s="10"/>
      <c r="G414" s="10"/>
      <c r="H414" s="10"/>
    </row>
    <row r="415" spans="1:8" s="21" customFormat="1" x14ac:dyDescent="0.25">
      <c r="A415" s="91">
        <f>A414+1</f>
        <v>40437</v>
      </c>
      <c r="B415" s="43">
        <v>132.53</v>
      </c>
      <c r="C415" s="36">
        <v>453.99</v>
      </c>
      <c r="D415" s="36">
        <v>8.6</v>
      </c>
      <c r="E415" s="10"/>
      <c r="F415" s="10"/>
      <c r="G415" s="10"/>
      <c r="H415" s="10"/>
    </row>
    <row r="416" spans="1:8" s="21" customFormat="1" x14ac:dyDescent="0.25">
      <c r="A416" s="91">
        <f>A415+1</f>
        <v>40438</v>
      </c>
      <c r="B416" s="43">
        <v>133.22999999999999</v>
      </c>
      <c r="C416" s="36">
        <v>456</v>
      </c>
      <c r="D416" s="36">
        <v>8.8000000000000007</v>
      </c>
      <c r="E416" s="10"/>
      <c r="F416" s="10"/>
      <c r="G416" s="10"/>
      <c r="H416" s="10"/>
    </row>
    <row r="417" spans="1:8" s="21" customFormat="1" x14ac:dyDescent="0.25">
      <c r="A417" s="91">
        <f>A416+3</f>
        <v>40441</v>
      </c>
      <c r="B417" s="43">
        <v>132.97999999999999</v>
      </c>
      <c r="C417" s="36">
        <v>455</v>
      </c>
      <c r="D417" s="36">
        <v>8.8000000000000007</v>
      </c>
      <c r="E417" s="10"/>
      <c r="F417" s="10"/>
      <c r="G417" s="10"/>
      <c r="H417" s="10"/>
    </row>
    <row r="418" spans="1:8" s="21" customFormat="1" x14ac:dyDescent="0.25">
      <c r="A418" s="91">
        <f>A417+1</f>
        <v>40442</v>
      </c>
      <c r="B418" s="43">
        <v>131.18</v>
      </c>
      <c r="C418" s="36">
        <v>450</v>
      </c>
      <c r="D418" s="36">
        <v>9</v>
      </c>
      <c r="E418" s="10"/>
      <c r="F418" s="10"/>
      <c r="G418" s="10"/>
      <c r="H418" s="10"/>
    </row>
    <row r="419" spans="1:8" s="21" customFormat="1" x14ac:dyDescent="0.25">
      <c r="A419" s="91">
        <f>A418+1</f>
        <v>40443</v>
      </c>
      <c r="B419" s="43">
        <v>131.33000000000001</v>
      </c>
      <c r="C419" s="36">
        <v>450</v>
      </c>
      <c r="D419" s="36">
        <v>9</v>
      </c>
      <c r="E419" s="10"/>
      <c r="F419" s="10"/>
      <c r="G419" s="10"/>
      <c r="H419" s="10"/>
    </row>
    <row r="420" spans="1:8" s="21" customFormat="1" x14ac:dyDescent="0.25">
      <c r="A420" s="91">
        <f>A419+1</f>
        <v>40444</v>
      </c>
      <c r="B420" s="43">
        <v>131.58000000000001</v>
      </c>
      <c r="C420" s="36">
        <v>455</v>
      </c>
      <c r="D420" s="36">
        <v>10</v>
      </c>
      <c r="E420" s="10"/>
      <c r="F420" s="10"/>
      <c r="G420" s="10"/>
      <c r="H420" s="10"/>
    </row>
    <row r="421" spans="1:8" s="21" customFormat="1" x14ac:dyDescent="0.25">
      <c r="A421" s="91">
        <f>A420+1</f>
        <v>40445</v>
      </c>
      <c r="B421" s="43">
        <v>131.65</v>
      </c>
      <c r="C421" s="36">
        <v>465</v>
      </c>
      <c r="D421" s="36">
        <v>10</v>
      </c>
      <c r="E421" s="10"/>
      <c r="F421" s="10"/>
      <c r="G421" s="10"/>
      <c r="H421" s="10"/>
    </row>
    <row r="422" spans="1:8" x14ac:dyDescent="0.25">
      <c r="A422" s="91">
        <f>A421+3</f>
        <v>40448</v>
      </c>
      <c r="B422" s="43">
        <v>132.58000000000001</v>
      </c>
      <c r="C422" s="36">
        <v>466</v>
      </c>
      <c r="D422" s="36">
        <v>11</v>
      </c>
    </row>
    <row r="423" spans="1:8" s="21" customFormat="1" x14ac:dyDescent="0.25">
      <c r="A423" s="91">
        <f>A422+1</f>
        <v>40449</v>
      </c>
      <c r="B423" s="43">
        <v>133.38999999999999</v>
      </c>
      <c r="C423" s="36">
        <v>465</v>
      </c>
      <c r="D423" s="36">
        <v>11</v>
      </c>
      <c r="E423" s="10"/>
      <c r="F423" s="10"/>
      <c r="G423" s="10"/>
      <c r="H423" s="10"/>
    </row>
    <row r="424" spans="1:8" s="21" customFormat="1" x14ac:dyDescent="0.25">
      <c r="A424" s="91">
        <f>A423+1</f>
        <v>40450</v>
      </c>
      <c r="B424" s="43">
        <v>134.43</v>
      </c>
      <c r="C424" s="36">
        <v>472</v>
      </c>
      <c r="D424" s="36">
        <v>11</v>
      </c>
      <c r="E424" s="10"/>
      <c r="F424" s="10"/>
      <c r="G424" s="10"/>
      <c r="H424" s="10"/>
    </row>
    <row r="425" spans="1:8" s="21" customFormat="1" x14ac:dyDescent="0.25">
      <c r="A425" s="91">
        <f>A424+1</f>
        <v>40451</v>
      </c>
      <c r="B425" s="43">
        <v>137.04</v>
      </c>
      <c r="C425" s="36">
        <v>472</v>
      </c>
      <c r="D425" s="36">
        <v>11</v>
      </c>
      <c r="E425" s="10"/>
      <c r="F425" s="10"/>
      <c r="G425" s="10"/>
      <c r="H425" s="10"/>
    </row>
    <row r="426" spans="1:8" s="21" customFormat="1" x14ac:dyDescent="0.25">
      <c r="A426" s="91">
        <f>A425+1</f>
        <v>40452</v>
      </c>
      <c r="B426" s="43">
        <v>135.84</v>
      </c>
      <c r="C426" s="36">
        <v>470</v>
      </c>
      <c r="D426" s="36">
        <v>11</v>
      </c>
      <c r="E426" s="10"/>
      <c r="F426" s="10"/>
      <c r="G426" s="10"/>
      <c r="H426" s="10"/>
    </row>
    <row r="427" spans="1:8" s="21" customFormat="1" x14ac:dyDescent="0.25">
      <c r="A427" s="91">
        <f>A426+3</f>
        <v>40455</v>
      </c>
      <c r="B427" s="43">
        <v>135.61000000000001</v>
      </c>
      <c r="C427" s="36">
        <v>470</v>
      </c>
      <c r="D427" s="36">
        <v>11</v>
      </c>
      <c r="E427" s="10"/>
      <c r="F427" s="10"/>
      <c r="G427" s="10"/>
      <c r="H427" s="10"/>
    </row>
    <row r="428" spans="1:8" s="21" customFormat="1" x14ac:dyDescent="0.25">
      <c r="A428" s="91">
        <f>A427+1</f>
        <v>40456</v>
      </c>
      <c r="B428" s="43">
        <v>134.88999999999999</v>
      </c>
      <c r="C428" s="36">
        <v>470</v>
      </c>
      <c r="D428" s="36">
        <v>11</v>
      </c>
      <c r="E428" s="10"/>
      <c r="F428" s="10"/>
      <c r="G428" s="10"/>
      <c r="H428" s="10"/>
    </row>
    <row r="429" spans="1:8" s="21" customFormat="1" x14ac:dyDescent="0.25">
      <c r="A429" s="91">
        <f>A428+1</f>
        <v>40457</v>
      </c>
      <c r="B429" s="43">
        <v>135.72999999999999</v>
      </c>
      <c r="C429" s="36">
        <v>470</v>
      </c>
      <c r="D429" s="36">
        <v>11.5</v>
      </c>
      <c r="E429" s="10"/>
      <c r="F429" s="10"/>
      <c r="G429" s="10"/>
      <c r="H429" s="10"/>
    </row>
    <row r="430" spans="1:8" s="21" customFormat="1" x14ac:dyDescent="0.25">
      <c r="A430" s="91">
        <f>A429+1</f>
        <v>40458</v>
      </c>
      <c r="B430" s="43">
        <v>136.51</v>
      </c>
      <c r="C430" s="36">
        <v>470</v>
      </c>
      <c r="D430" s="36">
        <v>12</v>
      </c>
      <c r="E430" s="10"/>
      <c r="F430" s="10"/>
      <c r="G430" s="10"/>
      <c r="H430" s="10"/>
    </row>
    <row r="431" spans="1:8" s="21" customFormat="1" x14ac:dyDescent="0.25">
      <c r="A431" s="91">
        <f>A430+1</f>
        <v>40459</v>
      </c>
      <c r="B431" s="43">
        <v>137.47</v>
      </c>
      <c r="C431" s="36">
        <v>480</v>
      </c>
      <c r="D431" s="36">
        <v>12</v>
      </c>
      <c r="E431" s="10"/>
      <c r="F431" s="10"/>
      <c r="G431" s="10"/>
      <c r="H431" s="10"/>
    </row>
    <row r="432" spans="1:8" s="21" customFormat="1" x14ac:dyDescent="0.25">
      <c r="A432" s="91">
        <f>A431+3</f>
        <v>40462</v>
      </c>
      <c r="B432" s="43">
        <v>137.72</v>
      </c>
      <c r="C432" s="36">
        <v>480</v>
      </c>
      <c r="D432" s="36">
        <v>12</v>
      </c>
      <c r="E432" s="10"/>
      <c r="F432" s="10"/>
      <c r="G432" s="10"/>
      <c r="H432" s="10"/>
    </row>
    <row r="433" spans="1:8" s="21" customFormat="1" x14ac:dyDescent="0.25">
      <c r="A433" s="91">
        <f>A432+1</f>
        <v>40463</v>
      </c>
      <c r="B433" s="43">
        <v>137.58000000000001</v>
      </c>
      <c r="C433" s="36">
        <v>480</v>
      </c>
      <c r="D433" s="36">
        <v>11</v>
      </c>
      <c r="E433" s="10"/>
      <c r="F433" s="10"/>
      <c r="G433" s="10"/>
      <c r="H433" s="10"/>
    </row>
    <row r="434" spans="1:8" s="21" customFormat="1" x14ac:dyDescent="0.25">
      <c r="A434" s="91">
        <f>A433+1</f>
        <v>40464</v>
      </c>
      <c r="B434" s="43">
        <v>137.9</v>
      </c>
      <c r="C434" s="36">
        <v>480</v>
      </c>
      <c r="D434" s="36">
        <v>11</v>
      </c>
      <c r="E434" s="10"/>
      <c r="F434" s="10"/>
      <c r="G434" s="10"/>
      <c r="H434" s="10"/>
    </row>
    <row r="435" spans="1:8" s="21" customFormat="1" x14ac:dyDescent="0.25">
      <c r="A435" s="91">
        <f>A434+1</f>
        <v>40465</v>
      </c>
      <c r="B435" s="43">
        <v>138.66999999999999</v>
      </c>
      <c r="C435" s="36">
        <v>480</v>
      </c>
      <c r="D435" s="36">
        <v>11</v>
      </c>
      <c r="E435" s="10"/>
      <c r="F435" s="10"/>
      <c r="G435" s="10"/>
      <c r="H435" s="10"/>
    </row>
    <row r="436" spans="1:8" s="21" customFormat="1" x14ac:dyDescent="0.25">
      <c r="A436" s="91">
        <f>A435+1</f>
        <v>40466</v>
      </c>
      <c r="B436" s="43">
        <v>139.62</v>
      </c>
      <c r="C436" s="36">
        <v>486</v>
      </c>
      <c r="D436" s="36">
        <v>11</v>
      </c>
      <c r="E436" s="10"/>
      <c r="F436" s="10"/>
      <c r="G436" s="10"/>
      <c r="H436" s="10"/>
    </row>
    <row r="437" spans="1:8" s="21" customFormat="1" x14ac:dyDescent="0.25">
      <c r="A437" s="91">
        <f>A436+3</f>
        <v>40469</v>
      </c>
      <c r="B437" s="43">
        <v>140.6</v>
      </c>
      <c r="C437" s="36">
        <v>486</v>
      </c>
      <c r="D437" s="36">
        <v>11</v>
      </c>
      <c r="E437" s="10"/>
      <c r="F437" s="10"/>
      <c r="G437" s="10"/>
      <c r="H437" s="10"/>
    </row>
    <row r="438" spans="1:8" s="21" customFormat="1" x14ac:dyDescent="0.25">
      <c r="A438" s="91">
        <f>A437+1</f>
        <v>40470</v>
      </c>
      <c r="B438" s="43">
        <v>142.30000000000001</v>
      </c>
      <c r="C438" s="36">
        <v>488.1</v>
      </c>
      <c r="D438" s="36">
        <v>11</v>
      </c>
      <c r="E438" s="10"/>
      <c r="F438" s="10"/>
      <c r="G438" s="10"/>
      <c r="H438" s="10"/>
    </row>
    <row r="439" spans="1:8" s="21" customFormat="1" x14ac:dyDescent="0.25">
      <c r="A439" s="91">
        <f>A438+1</f>
        <v>40471</v>
      </c>
      <c r="B439" s="43">
        <v>145.07</v>
      </c>
      <c r="C439" s="36">
        <v>497</v>
      </c>
      <c r="D439" s="36">
        <v>11</v>
      </c>
      <c r="E439" s="10"/>
      <c r="F439" s="10"/>
      <c r="G439" s="10"/>
      <c r="H439" s="10"/>
    </row>
    <row r="440" spans="1:8" s="21" customFormat="1" x14ac:dyDescent="0.25">
      <c r="A440" s="91">
        <f>A439+1</f>
        <v>40472</v>
      </c>
      <c r="B440" s="43">
        <v>146.69</v>
      </c>
      <c r="C440" s="36">
        <v>500.02</v>
      </c>
      <c r="D440" s="36">
        <v>11</v>
      </c>
      <c r="E440" s="10"/>
      <c r="F440" s="10"/>
      <c r="G440" s="10"/>
      <c r="H440" s="10"/>
    </row>
    <row r="441" spans="1:8" s="21" customFormat="1" x14ac:dyDescent="0.25">
      <c r="A441" s="91">
        <f>A440+1</f>
        <v>40473</v>
      </c>
      <c r="B441" s="43">
        <v>147.03</v>
      </c>
      <c r="C441" s="36">
        <v>500</v>
      </c>
      <c r="D441" s="36">
        <v>11</v>
      </c>
      <c r="E441" s="10"/>
      <c r="F441" s="10"/>
      <c r="G441" s="10"/>
      <c r="H441" s="10"/>
    </row>
    <row r="442" spans="1:8" s="21" customFormat="1" x14ac:dyDescent="0.25">
      <c r="A442" s="91">
        <f>A441+3</f>
        <v>40476</v>
      </c>
      <c r="B442" s="43">
        <v>146</v>
      </c>
      <c r="C442" s="36">
        <v>500</v>
      </c>
      <c r="D442" s="36">
        <v>10</v>
      </c>
      <c r="E442" s="10"/>
      <c r="F442" s="10"/>
      <c r="G442" s="10"/>
      <c r="H442" s="10"/>
    </row>
    <row r="443" spans="1:8" s="21" customFormat="1" x14ac:dyDescent="0.25">
      <c r="A443" s="91">
        <f>A442+1</f>
        <v>40477</v>
      </c>
      <c r="B443" s="43">
        <v>147.47</v>
      </c>
      <c r="C443" s="36">
        <v>500</v>
      </c>
      <c r="D443" s="36">
        <v>10</v>
      </c>
      <c r="E443" s="10"/>
      <c r="F443" s="10"/>
      <c r="G443" s="10"/>
      <c r="H443" s="10"/>
    </row>
    <row r="444" spans="1:8" s="21" customFormat="1" x14ac:dyDescent="0.25">
      <c r="A444" s="91">
        <f>A443+1</f>
        <v>40478</v>
      </c>
      <c r="B444" s="43">
        <v>150.19999999999999</v>
      </c>
      <c r="C444" s="36">
        <v>510</v>
      </c>
      <c r="D444" s="36">
        <v>10</v>
      </c>
      <c r="E444" s="10"/>
      <c r="F444" s="10"/>
      <c r="G444" s="10"/>
      <c r="H444" s="10"/>
    </row>
    <row r="445" spans="1:8" s="21" customFormat="1" x14ac:dyDescent="0.25">
      <c r="A445" s="91">
        <f>A444+1</f>
        <v>40479</v>
      </c>
      <c r="B445" s="43">
        <v>153.21</v>
      </c>
      <c r="C445" s="36">
        <v>510</v>
      </c>
      <c r="D445" s="36">
        <v>10.01</v>
      </c>
      <c r="E445" s="10"/>
      <c r="F445" s="10"/>
      <c r="G445" s="10"/>
      <c r="H445" s="10"/>
    </row>
    <row r="446" spans="1:8" s="21" customFormat="1" x14ac:dyDescent="0.25">
      <c r="A446" s="91">
        <f>A445+1</f>
        <v>40480</v>
      </c>
      <c r="B446" s="43">
        <v>157.71</v>
      </c>
      <c r="C446" s="36">
        <v>516</v>
      </c>
      <c r="D446" s="36">
        <v>11</v>
      </c>
      <c r="E446" s="10"/>
      <c r="F446" s="10"/>
      <c r="G446" s="10"/>
      <c r="H446" s="10"/>
    </row>
    <row r="447" spans="1:8" s="21" customFormat="1" x14ac:dyDescent="0.25">
      <c r="A447" s="91">
        <f>A446+3</f>
        <v>40483</v>
      </c>
      <c r="B447" s="43">
        <v>157.71</v>
      </c>
      <c r="C447" s="36">
        <v>515</v>
      </c>
      <c r="D447" s="36">
        <v>10.5</v>
      </c>
      <c r="E447" s="10"/>
      <c r="F447" s="10"/>
      <c r="G447" s="10"/>
      <c r="H447" s="10"/>
    </row>
    <row r="448" spans="1:8" s="21" customFormat="1" x14ac:dyDescent="0.25">
      <c r="A448" s="91">
        <f>A447+1</f>
        <v>40484</v>
      </c>
      <c r="B448" s="43">
        <v>154.38999999999999</v>
      </c>
      <c r="C448" s="36">
        <v>515</v>
      </c>
      <c r="D448" s="36">
        <v>10.3</v>
      </c>
      <c r="E448" s="10"/>
      <c r="F448" s="10"/>
      <c r="G448" s="10"/>
      <c r="H448" s="10"/>
    </row>
    <row r="449" spans="1:8" s="21" customFormat="1" x14ac:dyDescent="0.25">
      <c r="A449" s="91">
        <f>A448+1</f>
        <v>40485</v>
      </c>
      <c r="B449" s="43">
        <v>153.33000000000001</v>
      </c>
      <c r="C449" s="36">
        <v>510</v>
      </c>
      <c r="D449" s="36">
        <v>10</v>
      </c>
      <c r="E449" s="10"/>
      <c r="F449" s="10"/>
      <c r="G449" s="10"/>
      <c r="H449" s="10"/>
    </row>
    <row r="450" spans="1:8" s="21" customFormat="1" x14ac:dyDescent="0.25">
      <c r="A450" s="91">
        <f>A449+1</f>
        <v>40486</v>
      </c>
      <c r="B450" s="43">
        <v>151.15</v>
      </c>
      <c r="C450" s="36">
        <v>510</v>
      </c>
      <c r="D450" s="36">
        <v>10</v>
      </c>
      <c r="E450" s="10"/>
      <c r="F450" s="10"/>
      <c r="G450" s="10"/>
      <c r="H450" s="10"/>
    </row>
    <row r="451" spans="1:8" s="21" customFormat="1" x14ac:dyDescent="0.25">
      <c r="A451" s="91">
        <f>A450+1</f>
        <v>40487</v>
      </c>
      <c r="B451" s="43">
        <v>150.97</v>
      </c>
      <c r="C451" s="36">
        <v>500</v>
      </c>
      <c r="D451" s="36">
        <v>10</v>
      </c>
      <c r="E451" s="10"/>
      <c r="F451" s="10"/>
      <c r="G451" s="10"/>
      <c r="H451" s="10"/>
    </row>
    <row r="452" spans="1:8" s="21" customFormat="1" x14ac:dyDescent="0.25">
      <c r="A452" s="91">
        <f>A451+3</f>
        <v>40490</v>
      </c>
      <c r="B452" s="43">
        <v>149.82</v>
      </c>
      <c r="C452" s="36">
        <v>500</v>
      </c>
      <c r="D452" s="36">
        <v>10</v>
      </c>
      <c r="E452" s="10"/>
      <c r="F452" s="10"/>
      <c r="G452" s="10"/>
      <c r="H452" s="10"/>
    </row>
    <row r="453" spans="1:8" s="21" customFormat="1" x14ac:dyDescent="0.25">
      <c r="A453" s="91">
        <f>A452+1</f>
        <v>40491</v>
      </c>
      <c r="B453" s="43">
        <v>150.46</v>
      </c>
      <c r="C453" s="36">
        <v>501</v>
      </c>
      <c r="D453" s="36">
        <v>10</v>
      </c>
      <c r="E453" s="10"/>
      <c r="F453" s="10"/>
      <c r="G453" s="10"/>
      <c r="H453" s="10"/>
    </row>
    <row r="454" spans="1:8" s="21" customFormat="1" x14ac:dyDescent="0.25">
      <c r="A454" s="91">
        <f>A453+1</f>
        <v>40492</v>
      </c>
      <c r="B454" s="43">
        <v>152.27000000000001</v>
      </c>
      <c r="C454" s="36">
        <v>503</v>
      </c>
      <c r="D454" s="36">
        <v>9.5</v>
      </c>
      <c r="E454" s="10"/>
      <c r="F454" s="10"/>
      <c r="G454" s="10"/>
      <c r="H454" s="10"/>
    </row>
    <row r="455" spans="1:8" s="21" customFormat="1" x14ac:dyDescent="0.25">
      <c r="A455" s="91">
        <f>A454+1</f>
        <v>40493</v>
      </c>
      <c r="B455" s="43">
        <v>153.18</v>
      </c>
      <c r="C455" s="36">
        <v>500</v>
      </c>
      <c r="D455" s="36">
        <v>10</v>
      </c>
      <c r="E455" s="10"/>
      <c r="F455" s="10"/>
      <c r="G455" s="10"/>
      <c r="H455" s="10"/>
    </row>
    <row r="456" spans="1:8" s="21" customFormat="1" x14ac:dyDescent="0.25">
      <c r="A456" s="91">
        <f>A455+1</f>
        <v>40494</v>
      </c>
      <c r="B456" s="43">
        <v>151.51</v>
      </c>
      <c r="C456" s="36">
        <v>500</v>
      </c>
      <c r="D456" s="36">
        <v>10</v>
      </c>
      <c r="E456" s="10"/>
      <c r="F456" s="10"/>
      <c r="G456" s="10"/>
      <c r="H456" s="10"/>
    </row>
    <row r="457" spans="1:8" s="21" customFormat="1" x14ac:dyDescent="0.25">
      <c r="A457" s="91">
        <f>A456+3</f>
        <v>40497</v>
      </c>
      <c r="B457" s="43">
        <v>156.94999999999999</v>
      </c>
      <c r="C457" s="36">
        <v>500</v>
      </c>
      <c r="D457" s="36">
        <v>10</v>
      </c>
      <c r="E457" s="10"/>
      <c r="F457" s="10"/>
      <c r="G457" s="10"/>
      <c r="H457" s="10"/>
    </row>
    <row r="458" spans="1:8" s="21" customFormat="1" x14ac:dyDescent="0.25">
      <c r="A458" s="91">
        <f>A457+1</f>
        <v>40498</v>
      </c>
      <c r="B458" s="43">
        <v>158.19999999999999</v>
      </c>
      <c r="C458" s="36">
        <v>499</v>
      </c>
      <c r="D458" s="36">
        <v>10</v>
      </c>
      <c r="E458" s="10"/>
      <c r="F458" s="10"/>
      <c r="G458" s="10"/>
      <c r="H458" s="10"/>
    </row>
    <row r="459" spans="1:8" s="21" customFormat="1" x14ac:dyDescent="0.25">
      <c r="A459" s="91">
        <f>A458+1</f>
        <v>40499</v>
      </c>
      <c r="B459" s="43">
        <v>157.13</v>
      </c>
      <c r="C459" s="36">
        <v>490</v>
      </c>
      <c r="D459" s="36">
        <v>11</v>
      </c>
      <c r="E459" s="10"/>
      <c r="F459" s="10"/>
      <c r="G459" s="10"/>
      <c r="H459" s="10"/>
    </row>
    <row r="460" spans="1:8" s="21" customFormat="1" x14ac:dyDescent="0.25">
      <c r="A460" s="91">
        <f>A459+1</f>
        <v>40500</v>
      </c>
      <c r="B460" s="43">
        <v>156.77000000000001</v>
      </c>
      <c r="C460" s="36">
        <v>490</v>
      </c>
      <c r="D460" s="36">
        <v>11</v>
      </c>
      <c r="E460" s="10"/>
      <c r="F460" s="10"/>
      <c r="G460" s="10"/>
      <c r="H460" s="10"/>
    </row>
    <row r="461" spans="1:8" s="21" customFormat="1" x14ac:dyDescent="0.25">
      <c r="A461" s="91">
        <f>A460+1</f>
        <v>40501</v>
      </c>
      <c r="B461" s="43">
        <v>156.44999999999999</v>
      </c>
      <c r="C461" s="36">
        <v>489.99</v>
      </c>
      <c r="D461" s="36">
        <v>11</v>
      </c>
      <c r="E461" s="10"/>
      <c r="F461" s="10"/>
      <c r="G461" s="10"/>
      <c r="H461" s="10"/>
    </row>
    <row r="462" spans="1:8" s="21" customFormat="1" x14ac:dyDescent="0.25">
      <c r="A462" s="91">
        <f>A461+3</f>
        <v>40504</v>
      </c>
      <c r="B462" s="43">
        <v>156.16</v>
      </c>
      <c r="C462" s="36">
        <v>485</v>
      </c>
      <c r="D462" s="36">
        <v>11</v>
      </c>
      <c r="E462" s="10"/>
      <c r="F462" s="10"/>
      <c r="G462" s="10"/>
      <c r="H462" s="10"/>
    </row>
    <row r="463" spans="1:8" s="21" customFormat="1" x14ac:dyDescent="0.25">
      <c r="A463" s="91">
        <f>A462+1</f>
        <v>40505</v>
      </c>
      <c r="B463" s="43">
        <v>155.47</v>
      </c>
      <c r="C463" s="36">
        <v>480</v>
      </c>
      <c r="D463" s="36">
        <v>9</v>
      </c>
      <c r="E463" s="10"/>
      <c r="F463" s="10"/>
      <c r="G463" s="10"/>
      <c r="H463" s="10"/>
    </row>
    <row r="464" spans="1:8" s="21" customFormat="1" x14ac:dyDescent="0.25">
      <c r="A464" s="91">
        <f>A463+1</f>
        <v>40506</v>
      </c>
      <c r="B464" s="43">
        <v>155.36000000000001</v>
      </c>
      <c r="C464" s="36">
        <v>480</v>
      </c>
      <c r="D464" s="36">
        <v>8</v>
      </c>
      <c r="E464" s="10"/>
      <c r="F464" s="10"/>
      <c r="G464" s="10"/>
      <c r="H464" s="10"/>
    </row>
    <row r="465" spans="1:8" s="21" customFormat="1" x14ac:dyDescent="0.25">
      <c r="A465" s="91">
        <f>A464+1</f>
        <v>40507</v>
      </c>
      <c r="B465" s="43">
        <v>155.13</v>
      </c>
      <c r="C465" s="36">
        <v>480</v>
      </c>
      <c r="D465" s="36">
        <v>8</v>
      </c>
      <c r="E465" s="10"/>
      <c r="F465" s="10"/>
      <c r="G465" s="10"/>
      <c r="H465" s="10"/>
    </row>
    <row r="466" spans="1:8" s="21" customFormat="1" x14ac:dyDescent="0.25">
      <c r="A466" s="91">
        <f>A465+1</f>
        <v>40508</v>
      </c>
      <c r="B466" s="43">
        <v>154.81</v>
      </c>
      <c r="C466" s="36">
        <v>480</v>
      </c>
      <c r="D466" s="36">
        <v>8.5</v>
      </c>
      <c r="E466" s="10"/>
      <c r="F466" s="10"/>
      <c r="G466" s="10"/>
      <c r="H466" s="10"/>
    </row>
    <row r="467" spans="1:8" s="21" customFormat="1" x14ac:dyDescent="0.25">
      <c r="A467" s="91">
        <f>A466+3</f>
        <v>40511</v>
      </c>
      <c r="B467" s="43">
        <v>154.77000000000001</v>
      </c>
      <c r="C467" s="36">
        <v>480</v>
      </c>
      <c r="D467" s="36">
        <v>8.5</v>
      </c>
      <c r="E467" s="10"/>
      <c r="F467" s="10"/>
      <c r="G467" s="10"/>
      <c r="H467" s="10"/>
    </row>
    <row r="468" spans="1:8" s="21" customFormat="1" x14ac:dyDescent="0.25">
      <c r="A468" s="91">
        <f>A467+1</f>
        <v>40512</v>
      </c>
      <c r="B468" s="43">
        <v>154.6</v>
      </c>
      <c r="C468" s="36">
        <v>480</v>
      </c>
      <c r="D468" s="36">
        <v>8.6</v>
      </c>
      <c r="E468" s="10"/>
      <c r="F468" s="10"/>
      <c r="G468" s="10"/>
      <c r="H468" s="10"/>
    </row>
    <row r="469" spans="1:8" s="21" customFormat="1" x14ac:dyDescent="0.25">
      <c r="A469" s="91">
        <f>A468+1</f>
        <v>40513</v>
      </c>
      <c r="B469" s="43">
        <v>154.28</v>
      </c>
      <c r="C469" s="43">
        <v>480</v>
      </c>
      <c r="D469" s="36">
        <v>8.1999999999999993</v>
      </c>
      <c r="E469" s="10"/>
      <c r="F469" s="10"/>
      <c r="G469" s="10"/>
      <c r="H469" s="10"/>
    </row>
    <row r="470" spans="1:8" x14ac:dyDescent="0.25">
      <c r="A470" s="91">
        <f>A469+1</f>
        <v>40514</v>
      </c>
      <c r="B470" s="43">
        <v>153.09</v>
      </c>
      <c r="C470" s="43">
        <v>480</v>
      </c>
      <c r="D470" s="36">
        <v>8.1999999999999993</v>
      </c>
    </row>
    <row r="471" spans="1:8" s="21" customFormat="1" x14ac:dyDescent="0.25">
      <c r="A471" s="91">
        <f>A470+1</f>
        <v>40515</v>
      </c>
      <c r="B471" s="43">
        <v>153.41</v>
      </c>
      <c r="C471" s="43">
        <v>470</v>
      </c>
      <c r="D471" s="36">
        <v>8</v>
      </c>
      <c r="E471" s="10"/>
      <c r="F471" s="10"/>
      <c r="G471" s="10"/>
      <c r="H471" s="10"/>
    </row>
    <row r="472" spans="1:8" s="21" customFormat="1" x14ac:dyDescent="0.25">
      <c r="A472" s="91">
        <f>A471+3</f>
        <v>40518</v>
      </c>
      <c r="B472" s="43">
        <v>152.69</v>
      </c>
      <c r="C472" s="43">
        <v>470</v>
      </c>
      <c r="D472" s="36">
        <v>8</v>
      </c>
      <c r="E472" s="10"/>
      <c r="F472" s="10"/>
      <c r="G472" s="10"/>
      <c r="H472" s="10"/>
    </row>
    <row r="473" spans="1:8" s="21" customFormat="1" x14ac:dyDescent="0.25">
      <c r="A473" s="91">
        <f>A472+1</f>
        <v>40519</v>
      </c>
      <c r="B473" s="43">
        <v>151.5</v>
      </c>
      <c r="C473" s="43">
        <v>470</v>
      </c>
      <c r="D473" s="36">
        <v>7.8</v>
      </c>
      <c r="E473" s="10"/>
      <c r="F473" s="10"/>
      <c r="G473" s="10"/>
      <c r="H473" s="10"/>
    </row>
    <row r="474" spans="1:8" s="21" customFormat="1" x14ac:dyDescent="0.25">
      <c r="A474" s="91">
        <f>A473+1</f>
        <v>40520</v>
      </c>
      <c r="B474" s="43">
        <v>149.46</v>
      </c>
      <c r="C474" s="43">
        <v>470</v>
      </c>
      <c r="D474" s="36">
        <v>7.5</v>
      </c>
      <c r="E474" s="10"/>
      <c r="F474" s="10"/>
      <c r="G474" s="10"/>
      <c r="H474" s="10"/>
    </row>
    <row r="475" spans="1:8" s="21" customFormat="1" x14ac:dyDescent="0.25">
      <c r="A475" s="91">
        <f>A474+1</f>
        <v>40521</v>
      </c>
      <c r="B475" s="43">
        <v>149.4</v>
      </c>
      <c r="C475" s="43">
        <v>470</v>
      </c>
      <c r="D475" s="36">
        <v>7.5</v>
      </c>
      <c r="E475" s="10"/>
      <c r="F475" s="10"/>
      <c r="G475" s="10"/>
      <c r="H475" s="10"/>
    </row>
    <row r="476" spans="1:8" s="21" customFormat="1" x14ac:dyDescent="0.25">
      <c r="A476" s="91">
        <f>A475+1</f>
        <v>40522</v>
      </c>
      <c r="B476" s="43">
        <v>149.19999999999999</v>
      </c>
      <c r="C476" s="43">
        <v>470</v>
      </c>
      <c r="D476" s="36">
        <v>7.5</v>
      </c>
      <c r="E476" s="10"/>
      <c r="F476" s="10"/>
      <c r="G476" s="10"/>
      <c r="H476" s="10"/>
    </row>
    <row r="477" spans="1:8" s="21" customFormat="1" x14ac:dyDescent="0.25">
      <c r="A477" s="91">
        <f>A476+3</f>
        <v>40525</v>
      </c>
      <c r="B477" s="43">
        <v>148.97999999999999</v>
      </c>
      <c r="C477" s="43">
        <v>465</v>
      </c>
      <c r="D477" s="36">
        <v>7.5</v>
      </c>
      <c r="E477" s="10"/>
      <c r="F477" s="10"/>
      <c r="G477" s="10"/>
      <c r="H477" s="10"/>
    </row>
    <row r="478" spans="1:8" s="21" customFormat="1" x14ac:dyDescent="0.25">
      <c r="A478" s="91">
        <f>A477+1</f>
        <v>40526</v>
      </c>
      <c r="B478" s="43">
        <v>148.44999999999999</v>
      </c>
      <c r="C478" s="43">
        <v>470</v>
      </c>
      <c r="D478" s="36">
        <v>7</v>
      </c>
      <c r="E478" s="10"/>
      <c r="F478" s="10"/>
      <c r="G478" s="10"/>
      <c r="H478" s="10"/>
    </row>
    <row r="479" spans="1:8" s="21" customFormat="1" x14ac:dyDescent="0.25">
      <c r="A479" s="91">
        <f>A478+1</f>
        <v>40527</v>
      </c>
      <c r="B479" s="43">
        <v>147.77000000000001</v>
      </c>
      <c r="C479" s="43">
        <v>465</v>
      </c>
      <c r="D479" s="36">
        <v>7</v>
      </c>
      <c r="E479" s="10"/>
      <c r="F479" s="10"/>
      <c r="G479" s="10"/>
      <c r="H479" s="10"/>
    </row>
    <row r="480" spans="1:8" s="21" customFormat="1" x14ac:dyDescent="0.25">
      <c r="A480" s="91">
        <f>A479+1</f>
        <v>40528</v>
      </c>
      <c r="B480" s="43">
        <v>147.97999999999999</v>
      </c>
      <c r="C480" s="43">
        <v>465</v>
      </c>
      <c r="D480" s="36">
        <v>7</v>
      </c>
      <c r="E480" s="10"/>
      <c r="F480" s="10"/>
      <c r="G480" s="10"/>
      <c r="H480" s="10"/>
    </row>
    <row r="481" spans="1:8" s="21" customFormat="1" x14ac:dyDescent="0.25">
      <c r="A481" s="91">
        <f>A480+1</f>
        <v>40529</v>
      </c>
      <c r="B481" s="43">
        <v>148.37</v>
      </c>
      <c r="C481" s="43">
        <v>465</v>
      </c>
      <c r="D481" s="36">
        <v>7.15</v>
      </c>
      <c r="E481" s="10"/>
      <c r="F481" s="10"/>
      <c r="G481" s="10"/>
      <c r="H481" s="10"/>
    </row>
    <row r="482" spans="1:8" s="21" customFormat="1" x14ac:dyDescent="0.25">
      <c r="A482" s="91">
        <f>A481+3</f>
        <v>40532</v>
      </c>
      <c r="B482" s="43">
        <v>148.76</v>
      </c>
      <c r="C482" s="43">
        <v>465</v>
      </c>
      <c r="D482" s="36">
        <v>7.5</v>
      </c>
      <c r="E482" s="10"/>
      <c r="F482" s="10"/>
      <c r="G482" s="10"/>
      <c r="H482" s="10"/>
    </row>
    <row r="483" spans="1:8" s="21" customFormat="1" x14ac:dyDescent="0.25">
      <c r="A483" s="91">
        <f>A482+1</f>
        <v>40533</v>
      </c>
      <c r="B483" s="43">
        <v>148.77000000000001</v>
      </c>
      <c r="C483" s="43">
        <v>460</v>
      </c>
      <c r="D483" s="36">
        <v>7.5</v>
      </c>
      <c r="E483" s="10"/>
      <c r="F483" s="10"/>
      <c r="G483" s="10"/>
      <c r="H483" s="10"/>
    </row>
    <row r="484" spans="1:8" s="21" customFormat="1" x14ac:dyDescent="0.25">
      <c r="A484" s="91">
        <f>A483+1</f>
        <v>40534</v>
      </c>
      <c r="B484" s="43">
        <v>148.77000000000001</v>
      </c>
      <c r="C484" s="43">
        <v>460</v>
      </c>
      <c r="D484" s="36">
        <v>7.5</v>
      </c>
      <c r="E484" s="10"/>
      <c r="F484" s="10"/>
      <c r="G484" s="10"/>
      <c r="H484" s="10"/>
    </row>
    <row r="485" spans="1:8" s="21" customFormat="1" x14ac:dyDescent="0.25">
      <c r="A485" s="91">
        <f>A484+1</f>
        <v>40535</v>
      </c>
      <c r="B485" s="43">
        <v>148.55000000000001</v>
      </c>
      <c r="C485" s="43">
        <v>465</v>
      </c>
      <c r="D485" s="36">
        <v>7.5</v>
      </c>
      <c r="E485" s="10"/>
      <c r="F485" s="10"/>
      <c r="G485" s="10"/>
      <c r="H485" s="10"/>
    </row>
    <row r="486" spans="1:8" s="21" customFormat="1" x14ac:dyDescent="0.25">
      <c r="A486" s="91">
        <f>A485+1</f>
        <v>40536</v>
      </c>
      <c r="B486" s="43">
        <v>147.51</v>
      </c>
      <c r="C486" s="43">
        <v>465</v>
      </c>
      <c r="D486" s="36">
        <v>7.5</v>
      </c>
      <c r="E486" s="10"/>
      <c r="F486" s="10"/>
      <c r="G486" s="10"/>
      <c r="H486" s="10"/>
    </row>
    <row r="487" spans="1:8" s="21" customFormat="1" x14ac:dyDescent="0.25">
      <c r="A487" s="91">
        <f>A486+3</f>
        <v>40539</v>
      </c>
      <c r="B487" s="43">
        <v>147.51</v>
      </c>
      <c r="C487" s="43">
        <v>465</v>
      </c>
      <c r="D487" s="36">
        <v>7.5</v>
      </c>
      <c r="E487" s="10"/>
      <c r="F487" s="10"/>
      <c r="G487" s="10"/>
      <c r="H487" s="10"/>
    </row>
    <row r="488" spans="1:8" s="21" customFormat="1" x14ac:dyDescent="0.25">
      <c r="A488" s="91">
        <f>A487+1</f>
        <v>40540</v>
      </c>
      <c r="B488" s="43">
        <v>148.36000000000001</v>
      </c>
      <c r="C488" s="43">
        <v>468</v>
      </c>
      <c r="D488" s="36">
        <v>7.5</v>
      </c>
      <c r="E488" s="10"/>
      <c r="F488" s="10"/>
      <c r="G488" s="10"/>
      <c r="H488" s="10"/>
    </row>
    <row r="489" spans="1:8" s="21" customFormat="1" x14ac:dyDescent="0.25">
      <c r="A489" s="91">
        <f>A488+1</f>
        <v>40541</v>
      </c>
      <c r="B489" s="43">
        <v>148.84</v>
      </c>
      <c r="C489" s="43">
        <v>470</v>
      </c>
      <c r="D489" s="36">
        <v>7.6</v>
      </c>
      <c r="E489" s="10"/>
      <c r="F489" s="10"/>
      <c r="G489" s="10"/>
      <c r="H489" s="10"/>
    </row>
    <row r="490" spans="1:8" s="21" customFormat="1" x14ac:dyDescent="0.25">
      <c r="A490" s="91">
        <f>A489+1</f>
        <v>40542</v>
      </c>
      <c r="B490" s="43">
        <v>149.68</v>
      </c>
      <c r="C490" s="43">
        <v>471</v>
      </c>
      <c r="D490" s="36">
        <v>8</v>
      </c>
      <c r="E490" s="10"/>
      <c r="F490" s="10"/>
      <c r="G490" s="10"/>
      <c r="H490" s="10"/>
    </row>
    <row r="491" spans="1:8" s="21" customFormat="1" x14ac:dyDescent="0.25">
      <c r="A491" s="91">
        <f>A490+1</f>
        <v>40543</v>
      </c>
      <c r="B491" s="43">
        <v>151.27000000000001</v>
      </c>
      <c r="C491" s="43">
        <v>477</v>
      </c>
      <c r="D491" s="36">
        <v>7.6</v>
      </c>
      <c r="E491" s="10"/>
      <c r="F491" s="10"/>
      <c r="G491" s="10"/>
      <c r="H491" s="10"/>
    </row>
    <row r="492" spans="1:8" s="21" customFormat="1" x14ac:dyDescent="0.25">
      <c r="A492" s="91">
        <f>A491+3</f>
        <v>40546</v>
      </c>
      <c r="B492" s="43">
        <v>150.99</v>
      </c>
      <c r="C492" s="43">
        <v>480</v>
      </c>
      <c r="D492" s="36">
        <v>7.2</v>
      </c>
      <c r="E492" s="10"/>
      <c r="F492" s="10"/>
      <c r="G492" s="10"/>
      <c r="H492" s="10"/>
    </row>
    <row r="493" spans="1:8" s="21" customFormat="1" x14ac:dyDescent="0.25">
      <c r="A493" s="91">
        <f>A492+1</f>
        <v>40547</v>
      </c>
      <c r="B493" s="43">
        <v>150.99</v>
      </c>
      <c r="C493" s="43">
        <v>480</v>
      </c>
      <c r="D493" s="36">
        <v>7.2</v>
      </c>
      <c r="E493" s="10"/>
      <c r="F493" s="10"/>
      <c r="G493" s="10"/>
      <c r="H493" s="10"/>
    </row>
    <row r="494" spans="1:8" s="21" customFormat="1" x14ac:dyDescent="0.25">
      <c r="A494" s="91">
        <f>A493+1</f>
        <v>40548</v>
      </c>
      <c r="B494" s="43">
        <v>151.07</v>
      </c>
      <c r="C494" s="43">
        <v>480</v>
      </c>
      <c r="D494" s="36">
        <v>7.2</v>
      </c>
      <c r="E494" s="10"/>
      <c r="F494" s="10"/>
      <c r="G494" s="10"/>
      <c r="H494" s="10"/>
    </row>
    <row r="495" spans="1:8" s="21" customFormat="1" x14ac:dyDescent="0.25">
      <c r="A495" s="91">
        <f>A494+1</f>
        <v>40549</v>
      </c>
      <c r="B495" s="43">
        <v>153.22999999999999</v>
      </c>
      <c r="C495" s="43">
        <v>480</v>
      </c>
      <c r="D495" s="36">
        <v>7.31</v>
      </c>
      <c r="E495" s="10"/>
      <c r="F495" s="10"/>
      <c r="G495" s="10"/>
      <c r="H495" s="10"/>
    </row>
    <row r="496" spans="1:8" s="21" customFormat="1" x14ac:dyDescent="0.25">
      <c r="A496" s="91">
        <f>A495+1</f>
        <v>40550</v>
      </c>
      <c r="B496" s="43">
        <v>155.52000000000001</v>
      </c>
      <c r="C496" s="43">
        <v>481</v>
      </c>
      <c r="D496" s="36">
        <v>7.41</v>
      </c>
      <c r="E496" s="10"/>
      <c r="F496" s="10"/>
      <c r="G496" s="10"/>
      <c r="H496" s="10"/>
    </row>
    <row r="497" spans="1:8" s="21" customFormat="1" x14ac:dyDescent="0.25">
      <c r="A497" s="91">
        <f>A496+3</f>
        <v>40553</v>
      </c>
      <c r="B497" s="43">
        <v>155.52000000000001</v>
      </c>
      <c r="C497" s="43">
        <v>486</v>
      </c>
      <c r="D497" s="36">
        <v>7.5</v>
      </c>
      <c r="E497" s="10"/>
      <c r="F497" s="10"/>
      <c r="G497" s="10"/>
      <c r="H497" s="10"/>
    </row>
    <row r="498" spans="1:8" s="21" customFormat="1" x14ac:dyDescent="0.25">
      <c r="A498" s="91">
        <f>A497+1</f>
        <v>40554</v>
      </c>
      <c r="B498" s="43">
        <v>161.66</v>
      </c>
      <c r="C498" s="43">
        <v>495</v>
      </c>
      <c r="D498" s="36">
        <v>7.8</v>
      </c>
      <c r="E498" s="10"/>
      <c r="F498" s="10"/>
      <c r="G498" s="10"/>
      <c r="H498" s="10"/>
    </row>
    <row r="499" spans="1:8" s="21" customFormat="1" x14ac:dyDescent="0.25">
      <c r="A499" s="91">
        <f>A498+1</f>
        <v>40555</v>
      </c>
      <c r="B499" s="43">
        <v>161.66</v>
      </c>
      <c r="C499" s="43">
        <v>495</v>
      </c>
      <c r="D499" s="36">
        <v>7.8</v>
      </c>
      <c r="E499" s="10"/>
      <c r="F499" s="10"/>
      <c r="G499" s="10"/>
      <c r="H499" s="10"/>
    </row>
    <row r="500" spans="1:8" s="21" customFormat="1" x14ac:dyDescent="0.25">
      <c r="A500" s="91">
        <f>A499+1</f>
        <v>40556</v>
      </c>
      <c r="B500" s="43">
        <v>161.91</v>
      </c>
      <c r="C500" s="43">
        <v>500</v>
      </c>
      <c r="D500" s="36">
        <v>7.8</v>
      </c>
      <c r="E500" s="10"/>
      <c r="F500" s="10"/>
      <c r="G500" s="10"/>
      <c r="H500" s="10"/>
    </row>
    <row r="501" spans="1:8" s="21" customFormat="1" x14ac:dyDescent="0.25">
      <c r="A501" s="91">
        <f>A500+1</f>
        <v>40557</v>
      </c>
      <c r="B501" s="43">
        <v>161.63</v>
      </c>
      <c r="C501" s="43">
        <v>500</v>
      </c>
      <c r="D501" s="36">
        <v>7.5</v>
      </c>
      <c r="E501" s="10"/>
      <c r="F501" s="10"/>
      <c r="G501" s="10"/>
      <c r="H501" s="10"/>
    </row>
    <row r="502" spans="1:8" s="21" customFormat="1" x14ac:dyDescent="0.25">
      <c r="A502" s="91">
        <f>A501+3</f>
        <v>40560</v>
      </c>
      <c r="B502" s="43">
        <v>160.41</v>
      </c>
      <c r="C502" s="43">
        <v>495</v>
      </c>
      <c r="D502" s="36">
        <v>7.5</v>
      </c>
      <c r="E502" s="10"/>
      <c r="F502" s="10"/>
      <c r="G502" s="10"/>
      <c r="H502" s="10"/>
    </row>
    <row r="503" spans="1:8" s="21" customFormat="1" x14ac:dyDescent="0.25">
      <c r="A503" s="91">
        <f>A502+1</f>
        <v>40561</v>
      </c>
      <c r="B503" s="43">
        <v>160.41</v>
      </c>
      <c r="C503" s="43">
        <v>495</v>
      </c>
      <c r="D503" s="36">
        <v>7.6</v>
      </c>
      <c r="E503" s="10"/>
      <c r="F503" s="10"/>
      <c r="G503" s="10"/>
      <c r="H503" s="10"/>
    </row>
    <row r="504" spans="1:8" s="21" customFormat="1" x14ac:dyDescent="0.25">
      <c r="A504" s="91">
        <f>A503+1</f>
        <v>40562</v>
      </c>
      <c r="B504" s="43">
        <v>158.99</v>
      </c>
      <c r="C504" s="43">
        <v>495</v>
      </c>
      <c r="D504" s="36">
        <v>7.5</v>
      </c>
      <c r="E504" s="10"/>
      <c r="F504" s="10"/>
      <c r="G504" s="10"/>
      <c r="H504" s="10"/>
    </row>
    <row r="505" spans="1:8" s="21" customFormat="1" x14ac:dyDescent="0.25">
      <c r="A505" s="91">
        <f>A504+1</f>
        <v>40563</v>
      </c>
      <c r="B505" s="43">
        <v>159.47</v>
      </c>
      <c r="C505" s="43">
        <v>495</v>
      </c>
      <c r="D505" s="36">
        <v>7.5</v>
      </c>
      <c r="E505" s="10"/>
      <c r="F505" s="10"/>
      <c r="G505" s="10"/>
      <c r="H505" s="10"/>
    </row>
    <row r="506" spans="1:8" s="21" customFormat="1" x14ac:dyDescent="0.25">
      <c r="A506" s="91">
        <f>A505+1</f>
        <v>40564</v>
      </c>
      <c r="B506" s="43">
        <v>158.49</v>
      </c>
      <c r="C506" s="43">
        <v>495</v>
      </c>
      <c r="D506" s="36">
        <v>7.61</v>
      </c>
      <c r="E506" s="10"/>
      <c r="F506" s="10"/>
      <c r="G506" s="10"/>
      <c r="H506" s="10"/>
    </row>
    <row r="507" spans="1:8" s="21" customFormat="1" x14ac:dyDescent="0.25">
      <c r="A507" s="91">
        <f>A506+3</f>
        <v>40567</v>
      </c>
      <c r="B507" s="43">
        <v>160.66</v>
      </c>
      <c r="C507" s="43">
        <v>500</v>
      </c>
      <c r="D507" s="36">
        <v>7.61</v>
      </c>
      <c r="E507" s="10"/>
      <c r="F507" s="10"/>
      <c r="G507" s="10"/>
      <c r="H507" s="10"/>
    </row>
    <row r="508" spans="1:8" s="21" customFormat="1" x14ac:dyDescent="0.25">
      <c r="A508" s="91">
        <f>A507+1</f>
        <v>40568</v>
      </c>
      <c r="B508" s="43">
        <v>160.63999999999999</v>
      </c>
      <c r="C508" s="43">
        <v>501</v>
      </c>
      <c r="D508" s="36">
        <v>7.7</v>
      </c>
      <c r="E508" s="10"/>
      <c r="F508" s="10"/>
      <c r="G508" s="10"/>
      <c r="H508" s="10"/>
    </row>
    <row r="509" spans="1:8" s="21" customFormat="1" x14ac:dyDescent="0.25">
      <c r="A509" s="91">
        <f>A508+1</f>
        <v>40569</v>
      </c>
      <c r="B509" s="43">
        <v>161.24</v>
      </c>
      <c r="C509" s="43">
        <v>502.1</v>
      </c>
      <c r="D509" s="36">
        <v>7.7</v>
      </c>
      <c r="E509" s="10"/>
      <c r="F509" s="10"/>
      <c r="G509" s="10"/>
      <c r="H509" s="10"/>
    </row>
    <row r="510" spans="1:8" s="21" customFormat="1" x14ac:dyDescent="0.25">
      <c r="A510" s="91">
        <f>A509+1</f>
        <v>40570</v>
      </c>
      <c r="B510" s="43">
        <v>161.37</v>
      </c>
      <c r="C510" s="43">
        <v>503</v>
      </c>
      <c r="D510" s="36">
        <v>7.61</v>
      </c>
      <c r="E510" s="10"/>
      <c r="F510" s="10"/>
      <c r="G510" s="10"/>
      <c r="H510" s="10"/>
    </row>
    <row r="511" spans="1:8" s="21" customFormat="1" x14ac:dyDescent="0.25">
      <c r="A511" s="91">
        <f>A510+1</f>
        <v>40571</v>
      </c>
      <c r="B511" s="43">
        <v>161.66</v>
      </c>
      <c r="C511" s="43">
        <v>503</v>
      </c>
      <c r="D511" s="36">
        <v>7.61</v>
      </c>
      <c r="E511" s="10"/>
      <c r="F511" s="10"/>
      <c r="G511" s="10"/>
      <c r="H511" s="10"/>
    </row>
    <row r="512" spans="1:8" s="21" customFormat="1" x14ac:dyDescent="0.25">
      <c r="A512" s="91">
        <f>A511+3</f>
        <v>40574</v>
      </c>
      <c r="B512" s="43">
        <v>161.66</v>
      </c>
      <c r="C512" s="43">
        <v>503</v>
      </c>
      <c r="D512" s="36">
        <v>7.8</v>
      </c>
      <c r="E512" s="10"/>
      <c r="F512" s="10"/>
      <c r="G512" s="10"/>
      <c r="H512" s="10"/>
    </row>
    <row r="513" spans="1:8" s="21" customFormat="1" x14ac:dyDescent="0.25">
      <c r="A513" s="91">
        <f>A512+1</f>
        <v>40575</v>
      </c>
      <c r="B513" s="43">
        <v>161.44999999999999</v>
      </c>
      <c r="C513" s="43">
        <v>501</v>
      </c>
      <c r="D513" s="36">
        <v>7.94</v>
      </c>
      <c r="E513" s="10"/>
      <c r="F513" s="10"/>
      <c r="G513" s="10"/>
      <c r="H513" s="10"/>
    </row>
    <row r="514" spans="1:8" s="21" customFormat="1" x14ac:dyDescent="0.25">
      <c r="A514" s="91">
        <f>A513+1</f>
        <v>40576</v>
      </c>
      <c r="B514" s="43">
        <v>161.28</v>
      </c>
      <c r="C514" s="43">
        <v>501</v>
      </c>
      <c r="D514" s="36">
        <v>7.99</v>
      </c>
      <c r="E514" s="10"/>
      <c r="F514" s="10"/>
      <c r="G514" s="10"/>
      <c r="H514" s="10"/>
    </row>
    <row r="515" spans="1:8" s="21" customFormat="1" x14ac:dyDescent="0.25">
      <c r="A515" s="91">
        <f>A514+1</f>
        <v>40577</v>
      </c>
      <c r="B515" s="43">
        <v>161.16999999999999</v>
      </c>
      <c r="C515" s="43">
        <v>501</v>
      </c>
      <c r="D515" s="36">
        <v>8</v>
      </c>
      <c r="E515" s="10"/>
      <c r="F515" s="10"/>
      <c r="G515" s="10"/>
      <c r="H515" s="10"/>
    </row>
    <row r="516" spans="1:8" s="21" customFormat="1" x14ac:dyDescent="0.25">
      <c r="A516" s="91">
        <f>A515+1</f>
        <v>40578</v>
      </c>
      <c r="B516" s="43">
        <v>161.16999999999999</v>
      </c>
      <c r="C516" s="43">
        <v>500</v>
      </c>
      <c r="D516" s="36">
        <v>8</v>
      </c>
      <c r="E516" s="10"/>
      <c r="F516" s="10"/>
      <c r="G516" s="10"/>
      <c r="H516" s="10"/>
    </row>
    <row r="517" spans="1:8" s="21" customFormat="1" x14ac:dyDescent="0.25">
      <c r="A517" s="91">
        <f>A516+3</f>
        <v>40581</v>
      </c>
      <c r="B517" s="43">
        <v>159.85</v>
      </c>
      <c r="C517" s="43">
        <v>500</v>
      </c>
      <c r="D517" s="36">
        <v>8</v>
      </c>
      <c r="E517" s="10"/>
      <c r="F517" s="10"/>
      <c r="G517" s="10"/>
      <c r="H517" s="10"/>
    </row>
    <row r="518" spans="1:8" s="21" customFormat="1" x14ac:dyDescent="0.25">
      <c r="A518" s="91">
        <f>A517+1</f>
        <v>40582</v>
      </c>
      <c r="B518" s="43">
        <v>159.81</v>
      </c>
      <c r="C518" s="43">
        <v>500</v>
      </c>
      <c r="D518" s="36">
        <v>8</v>
      </c>
      <c r="E518" s="10"/>
      <c r="F518" s="10"/>
      <c r="G518" s="10"/>
      <c r="H518" s="10"/>
    </row>
    <row r="519" spans="1:8" s="21" customFormat="1" x14ac:dyDescent="0.25">
      <c r="A519" s="91">
        <f>A518+1</f>
        <v>40583</v>
      </c>
      <c r="B519" s="43">
        <v>159.11000000000001</v>
      </c>
      <c r="C519" s="43">
        <v>499</v>
      </c>
      <c r="D519" s="36">
        <v>8</v>
      </c>
      <c r="E519" s="10"/>
      <c r="F519" s="10"/>
      <c r="G519" s="10"/>
      <c r="H519" s="10"/>
    </row>
    <row r="520" spans="1:8" s="21" customFormat="1" x14ac:dyDescent="0.25">
      <c r="A520" s="91">
        <f>A519+1</f>
        <v>40584</v>
      </c>
      <c r="B520" s="43">
        <v>159.15</v>
      </c>
      <c r="C520" s="43">
        <v>499</v>
      </c>
      <c r="D520" s="36">
        <v>8</v>
      </c>
      <c r="E520" s="10"/>
      <c r="F520" s="10"/>
      <c r="G520" s="10"/>
      <c r="H520" s="10"/>
    </row>
    <row r="521" spans="1:8" s="21" customFormat="1" x14ac:dyDescent="0.25">
      <c r="A521" s="91">
        <f>A520+1</f>
        <v>40585</v>
      </c>
      <c r="B521" s="43">
        <v>158.44</v>
      </c>
      <c r="C521" s="43">
        <v>499</v>
      </c>
      <c r="D521" s="36">
        <v>7.9</v>
      </c>
      <c r="E521" s="10"/>
      <c r="F521" s="10"/>
      <c r="G521" s="10"/>
      <c r="H521" s="10"/>
    </row>
    <row r="522" spans="1:8" s="21" customFormat="1" x14ac:dyDescent="0.25">
      <c r="A522" s="91">
        <f>A521+3</f>
        <v>40588</v>
      </c>
      <c r="B522" s="43">
        <v>158.12</v>
      </c>
      <c r="C522" s="43">
        <v>495</v>
      </c>
      <c r="D522" s="36">
        <v>7.9</v>
      </c>
      <c r="E522" s="10"/>
      <c r="F522" s="10"/>
      <c r="G522" s="10"/>
      <c r="H522" s="10"/>
    </row>
    <row r="523" spans="1:8" s="21" customFormat="1" x14ac:dyDescent="0.25">
      <c r="A523" s="91">
        <f>A522+1</f>
        <v>40589</v>
      </c>
      <c r="B523" s="43">
        <v>157.56</v>
      </c>
      <c r="C523" s="43">
        <v>497</v>
      </c>
      <c r="D523" s="36">
        <v>7.51</v>
      </c>
      <c r="E523" s="10"/>
      <c r="F523" s="10"/>
      <c r="G523" s="10"/>
      <c r="H523" s="10"/>
    </row>
    <row r="524" spans="1:8" s="21" customFormat="1" x14ac:dyDescent="0.25">
      <c r="A524" s="91">
        <f>A523+1</f>
        <v>40590</v>
      </c>
      <c r="B524" s="43">
        <v>157.72999999999999</v>
      </c>
      <c r="C524" s="43">
        <v>497</v>
      </c>
      <c r="D524" s="36">
        <v>7.51</v>
      </c>
      <c r="E524" s="10"/>
      <c r="F524" s="10"/>
      <c r="G524" s="10"/>
      <c r="H524" s="10"/>
    </row>
    <row r="525" spans="1:8" s="21" customFormat="1" x14ac:dyDescent="0.25">
      <c r="A525" s="91">
        <f>A524+1</f>
        <v>40591</v>
      </c>
      <c r="B525" s="43">
        <v>158.03</v>
      </c>
      <c r="C525" s="43">
        <v>500</v>
      </c>
      <c r="D525" s="36">
        <v>7.5</v>
      </c>
      <c r="E525" s="10"/>
      <c r="F525" s="10"/>
      <c r="G525" s="10"/>
      <c r="H525" s="10"/>
    </row>
    <row r="526" spans="1:8" s="21" customFormat="1" x14ac:dyDescent="0.25">
      <c r="A526" s="91">
        <f>A525+1</f>
        <v>40592</v>
      </c>
      <c r="B526" s="43">
        <v>157.4</v>
      </c>
      <c r="C526" s="43">
        <v>495</v>
      </c>
      <c r="D526" s="36">
        <v>7.5</v>
      </c>
      <c r="E526" s="10"/>
      <c r="F526" s="10"/>
      <c r="G526" s="10"/>
      <c r="H526" s="10"/>
    </row>
    <row r="527" spans="1:8" s="21" customFormat="1" x14ac:dyDescent="0.25">
      <c r="A527" s="91">
        <f>A526+3</f>
        <v>40595</v>
      </c>
      <c r="B527" s="43">
        <v>157.97999999999999</v>
      </c>
      <c r="C527" s="43">
        <v>495</v>
      </c>
      <c r="D527" s="36">
        <v>8</v>
      </c>
      <c r="E527" s="10"/>
      <c r="F527" s="10"/>
      <c r="G527" s="10"/>
      <c r="H527" s="10"/>
    </row>
    <row r="528" spans="1:8" s="21" customFormat="1" x14ac:dyDescent="0.25">
      <c r="A528" s="91">
        <f>A527+1</f>
        <v>40596</v>
      </c>
      <c r="B528" s="43">
        <v>158.02000000000001</v>
      </c>
      <c r="C528" s="43">
        <v>493</v>
      </c>
      <c r="D528" s="36">
        <v>8</v>
      </c>
      <c r="E528" s="10"/>
      <c r="F528" s="10"/>
      <c r="G528" s="10"/>
      <c r="H528" s="10"/>
    </row>
    <row r="529" spans="1:8" s="21" customFormat="1" x14ac:dyDescent="0.25">
      <c r="A529" s="91">
        <f>A528+1</f>
        <v>40597</v>
      </c>
      <c r="B529" s="43">
        <v>158.31</v>
      </c>
      <c r="C529" s="43">
        <v>490</v>
      </c>
      <c r="D529" s="36">
        <v>8</v>
      </c>
      <c r="E529" s="10"/>
      <c r="F529" s="10"/>
      <c r="G529" s="10"/>
      <c r="H529" s="10"/>
    </row>
    <row r="530" spans="1:8" s="21" customFormat="1" x14ac:dyDescent="0.25">
      <c r="A530" s="91">
        <f>A529+1</f>
        <v>40598</v>
      </c>
      <c r="B530" s="43">
        <v>158.43</v>
      </c>
      <c r="C530" s="43">
        <v>490</v>
      </c>
      <c r="D530" s="36">
        <v>7.6</v>
      </c>
      <c r="E530" s="10"/>
      <c r="F530" s="10"/>
      <c r="G530" s="10"/>
      <c r="H530" s="10"/>
    </row>
    <row r="531" spans="1:8" s="21" customFormat="1" x14ac:dyDescent="0.25">
      <c r="A531" s="91">
        <f>A530+1</f>
        <v>40599</v>
      </c>
      <c r="B531" s="43">
        <v>159.11000000000001</v>
      </c>
      <c r="C531" s="43">
        <v>490</v>
      </c>
      <c r="D531" s="36">
        <v>7.65</v>
      </c>
      <c r="E531" s="10"/>
      <c r="F531" s="10"/>
      <c r="G531" s="10"/>
      <c r="H531" s="10"/>
    </row>
    <row r="532" spans="1:8" s="21" customFormat="1" x14ac:dyDescent="0.25">
      <c r="A532" s="91">
        <f>A531+3</f>
        <v>40602</v>
      </c>
      <c r="B532" s="43">
        <v>159.04</v>
      </c>
      <c r="C532" s="43">
        <v>490</v>
      </c>
      <c r="D532" s="36">
        <v>7.65</v>
      </c>
      <c r="E532" s="10"/>
      <c r="F532" s="10"/>
      <c r="G532" s="10"/>
      <c r="H532" s="10"/>
    </row>
    <row r="533" spans="1:8" s="21" customFormat="1" x14ac:dyDescent="0.25">
      <c r="A533" s="91">
        <f>A532+1</f>
        <v>40603</v>
      </c>
      <c r="B533" s="43">
        <v>157.46</v>
      </c>
      <c r="C533" s="43">
        <v>490</v>
      </c>
      <c r="D533" s="36">
        <v>7.7</v>
      </c>
      <c r="E533" s="10"/>
      <c r="F533" s="10"/>
      <c r="G533" s="10"/>
      <c r="H533" s="10"/>
    </row>
    <row r="534" spans="1:8" x14ac:dyDescent="0.25">
      <c r="A534" s="91">
        <f>A533+1</f>
        <v>40604</v>
      </c>
      <c r="B534" s="43">
        <v>157.84</v>
      </c>
      <c r="C534" s="43">
        <v>490</v>
      </c>
      <c r="D534" s="36">
        <v>7.8</v>
      </c>
    </row>
    <row r="535" spans="1:8" s="21" customFormat="1" x14ac:dyDescent="0.25">
      <c r="A535" s="91">
        <f>A534+1</f>
        <v>40605</v>
      </c>
      <c r="B535" s="43">
        <v>158.80000000000001</v>
      </c>
      <c r="C535" s="43">
        <v>490</v>
      </c>
      <c r="D535" s="36">
        <v>7.8</v>
      </c>
      <c r="E535" s="10"/>
      <c r="F535" s="10"/>
      <c r="G535" s="10"/>
      <c r="H535" s="10"/>
    </row>
    <row r="536" spans="1:8" s="21" customFormat="1" x14ac:dyDescent="0.25">
      <c r="A536" s="91">
        <f>A535+1</f>
        <v>40606</v>
      </c>
      <c r="B536" s="43">
        <v>160.47</v>
      </c>
      <c r="C536" s="43">
        <v>490</v>
      </c>
      <c r="D536" s="36">
        <v>7.5</v>
      </c>
      <c r="E536" s="10"/>
      <c r="F536" s="10"/>
      <c r="G536" s="10"/>
      <c r="H536" s="10"/>
    </row>
    <row r="537" spans="1:8" s="21" customFormat="1" x14ac:dyDescent="0.25">
      <c r="A537" s="91">
        <f>A536+3</f>
        <v>40609</v>
      </c>
      <c r="B537" s="43">
        <v>160.47</v>
      </c>
      <c r="C537" s="43">
        <v>490</v>
      </c>
      <c r="D537" s="36">
        <v>8</v>
      </c>
      <c r="E537" s="10"/>
      <c r="F537" s="10"/>
      <c r="G537" s="10"/>
      <c r="H537" s="10"/>
    </row>
    <row r="538" spans="1:8" s="21" customFormat="1" x14ac:dyDescent="0.25">
      <c r="A538" s="91">
        <f>A537+1</f>
        <v>40610</v>
      </c>
      <c r="B538" s="43">
        <v>162.24</v>
      </c>
      <c r="C538" s="43">
        <v>486</v>
      </c>
      <c r="D538" s="36">
        <v>8</v>
      </c>
      <c r="E538" s="10"/>
      <c r="F538" s="10"/>
      <c r="G538" s="10"/>
      <c r="H538" s="10"/>
    </row>
    <row r="539" spans="1:8" s="21" customFormat="1" x14ac:dyDescent="0.25">
      <c r="A539" s="91">
        <f>A538+1</f>
        <v>40611</v>
      </c>
      <c r="B539" s="43">
        <v>162.21</v>
      </c>
      <c r="C539" s="43">
        <v>481</v>
      </c>
      <c r="D539" s="36">
        <v>8</v>
      </c>
      <c r="E539" s="10"/>
      <c r="F539" s="10"/>
      <c r="G539" s="10"/>
      <c r="H539" s="10"/>
    </row>
    <row r="540" spans="1:8" x14ac:dyDescent="0.25">
      <c r="A540" s="91">
        <f>A539+1</f>
        <v>40612</v>
      </c>
      <c r="B540" s="43">
        <v>161.72</v>
      </c>
      <c r="C540" s="43">
        <v>481</v>
      </c>
      <c r="D540" s="36">
        <v>8</v>
      </c>
    </row>
    <row r="541" spans="1:8" s="21" customFormat="1" x14ac:dyDescent="0.25">
      <c r="A541" s="91">
        <f>A540+1</f>
        <v>40613</v>
      </c>
      <c r="B541" s="43">
        <v>163.93</v>
      </c>
      <c r="C541" s="43">
        <v>485.1</v>
      </c>
      <c r="D541" s="36">
        <v>7.9</v>
      </c>
      <c r="E541" s="10"/>
      <c r="F541" s="10"/>
      <c r="G541" s="10"/>
      <c r="H541" s="10"/>
    </row>
    <row r="542" spans="1:8" s="21" customFormat="1" x14ac:dyDescent="0.25">
      <c r="A542" s="91">
        <f>A541+3</f>
        <v>40616</v>
      </c>
      <c r="B542" s="43">
        <v>164.75</v>
      </c>
      <c r="C542" s="43">
        <v>485.5</v>
      </c>
      <c r="D542" s="36">
        <v>8</v>
      </c>
      <c r="E542" s="10"/>
      <c r="F542" s="10"/>
      <c r="G542" s="10"/>
      <c r="H542" s="10"/>
    </row>
    <row r="543" spans="1:8" s="21" customFormat="1" x14ac:dyDescent="0.25">
      <c r="A543" s="91">
        <f>A542+1</f>
        <v>40617</v>
      </c>
      <c r="B543" s="43">
        <v>165.31</v>
      </c>
      <c r="C543" s="43">
        <v>488.2</v>
      </c>
      <c r="D543" s="36">
        <v>7.5</v>
      </c>
      <c r="E543" s="10"/>
      <c r="F543" s="10"/>
      <c r="G543" s="10"/>
      <c r="H543" s="10"/>
    </row>
    <row r="544" spans="1:8" s="21" customFormat="1" x14ac:dyDescent="0.25">
      <c r="A544" s="91">
        <f>A543+1</f>
        <v>40618</v>
      </c>
      <c r="B544" s="43">
        <v>166.72</v>
      </c>
      <c r="C544" s="43">
        <v>495.3</v>
      </c>
      <c r="D544" s="36">
        <v>7.5</v>
      </c>
      <c r="E544" s="10"/>
      <c r="F544" s="10"/>
      <c r="G544" s="10"/>
      <c r="H544" s="10"/>
    </row>
    <row r="545" spans="1:12" s="21" customFormat="1" x14ac:dyDescent="0.25">
      <c r="A545" s="91">
        <f>A544+1</f>
        <v>40619</v>
      </c>
      <c r="B545" s="43">
        <v>167.68</v>
      </c>
      <c r="C545" s="43">
        <v>490</v>
      </c>
      <c r="D545" s="36">
        <v>7.5</v>
      </c>
      <c r="E545" s="10"/>
      <c r="F545" s="10"/>
      <c r="G545" s="10"/>
      <c r="H545" s="10"/>
    </row>
    <row r="546" spans="1:12" s="21" customFormat="1" x14ac:dyDescent="0.25">
      <c r="A546" s="91">
        <f>A545+1</f>
        <v>40620</v>
      </c>
      <c r="B546" s="43">
        <v>168.2</v>
      </c>
      <c r="C546" s="43">
        <v>490</v>
      </c>
      <c r="D546" s="36">
        <v>7.5</v>
      </c>
      <c r="E546" s="10"/>
      <c r="F546" s="10"/>
      <c r="G546" s="10"/>
      <c r="H546" s="10"/>
    </row>
    <row r="547" spans="1:12" s="21" customFormat="1" x14ac:dyDescent="0.25">
      <c r="A547" s="91">
        <f>A546+3</f>
        <v>40623</v>
      </c>
      <c r="B547" s="43">
        <v>167.83</v>
      </c>
      <c r="C547" s="43">
        <v>490</v>
      </c>
      <c r="D547" s="36">
        <v>7.5</v>
      </c>
      <c r="E547" s="10"/>
      <c r="F547" s="10"/>
      <c r="G547" s="10"/>
      <c r="H547" s="10"/>
    </row>
    <row r="548" spans="1:12" s="21" customFormat="1" x14ac:dyDescent="0.25">
      <c r="A548" s="91">
        <f>A547+1</f>
        <v>40624</v>
      </c>
      <c r="B548" s="43">
        <v>167.46</v>
      </c>
      <c r="C548" s="43">
        <v>490</v>
      </c>
      <c r="D548" s="36">
        <v>7.5</v>
      </c>
      <c r="E548" s="10"/>
      <c r="F548" s="10"/>
      <c r="G548" s="10"/>
      <c r="H548" s="10"/>
    </row>
    <row r="549" spans="1:12" s="21" customFormat="1" x14ac:dyDescent="0.25">
      <c r="A549" s="91">
        <f>A548+1</f>
        <v>40625</v>
      </c>
      <c r="B549" s="43">
        <v>165.91</v>
      </c>
      <c r="C549" s="43">
        <v>490</v>
      </c>
      <c r="D549" s="36">
        <v>7.51</v>
      </c>
      <c r="E549" s="10"/>
      <c r="F549" s="10"/>
      <c r="G549" s="10"/>
      <c r="H549" s="10"/>
    </row>
    <row r="550" spans="1:12" s="21" customFormat="1" x14ac:dyDescent="0.25">
      <c r="A550" s="91">
        <f>A549+1</f>
        <v>40626</v>
      </c>
      <c r="B550" s="43">
        <v>165.38</v>
      </c>
      <c r="C550" s="43">
        <v>490</v>
      </c>
      <c r="D550" s="36">
        <v>7.51</v>
      </c>
      <c r="E550" s="10"/>
      <c r="F550" s="10"/>
      <c r="G550" s="10"/>
      <c r="H550" s="10"/>
    </row>
    <row r="551" spans="1:12" s="21" customFormat="1" x14ac:dyDescent="0.25">
      <c r="A551" s="91">
        <f>A550+1</f>
        <v>40627</v>
      </c>
      <c r="B551" s="43">
        <v>164.12</v>
      </c>
      <c r="C551" s="43">
        <v>490</v>
      </c>
      <c r="D551" s="36">
        <v>7.5</v>
      </c>
      <c r="E551" s="10"/>
      <c r="F551" s="10"/>
      <c r="G551" s="10"/>
      <c r="H551" s="10"/>
    </row>
    <row r="552" spans="1:12" s="21" customFormat="1" x14ac:dyDescent="0.25">
      <c r="A552" s="91">
        <f>A551+3</f>
        <v>40630</v>
      </c>
      <c r="B552" s="43">
        <v>163.13</v>
      </c>
      <c r="C552" s="43">
        <v>490</v>
      </c>
      <c r="D552" s="36">
        <v>7.5</v>
      </c>
      <c r="E552" s="10"/>
      <c r="F552" s="10"/>
      <c r="G552" s="10"/>
      <c r="H552" s="10"/>
    </row>
    <row r="553" spans="1:12" s="21" customFormat="1" x14ac:dyDescent="0.25">
      <c r="A553" s="91">
        <f>A552+1</f>
        <v>40631</v>
      </c>
      <c r="B553" s="43">
        <v>161.97999999999999</v>
      </c>
      <c r="C553" s="43">
        <v>490</v>
      </c>
      <c r="D553" s="36">
        <v>7.57</v>
      </c>
      <c r="E553" s="10"/>
      <c r="F553" s="10"/>
      <c r="G553" s="10"/>
      <c r="H553" s="10"/>
    </row>
    <row r="554" spans="1:12" s="21" customFormat="1" x14ac:dyDescent="0.25">
      <c r="A554" s="91">
        <f>A553+1</f>
        <v>40632</v>
      </c>
      <c r="B554" s="43">
        <v>161.19999999999999</v>
      </c>
      <c r="C554" s="43">
        <v>490</v>
      </c>
      <c r="D554" s="36">
        <v>7.5</v>
      </c>
      <c r="E554" s="10"/>
      <c r="F554" s="10"/>
      <c r="G554" s="10"/>
      <c r="H554" s="10"/>
    </row>
    <row r="555" spans="1:12" s="21" customFormat="1" x14ac:dyDescent="0.25">
      <c r="A555" s="91">
        <f>A554+1</f>
        <v>40633</v>
      </c>
      <c r="B555" s="43">
        <v>160.65</v>
      </c>
      <c r="C555" s="43">
        <v>489</v>
      </c>
      <c r="D555" s="36">
        <v>7.57</v>
      </c>
      <c r="E555" s="10"/>
      <c r="F555" s="10"/>
      <c r="G555" s="10"/>
      <c r="H555" s="10"/>
    </row>
    <row r="556" spans="1:12" s="21" customFormat="1" x14ac:dyDescent="0.25">
      <c r="A556" s="91">
        <f>A555+1</f>
        <v>40634</v>
      </c>
      <c r="B556" s="43">
        <v>159.41999999999999</v>
      </c>
      <c r="C556" s="43">
        <v>480</v>
      </c>
      <c r="D556" s="36">
        <v>7.5</v>
      </c>
      <c r="E556" s="10"/>
      <c r="F556" s="10"/>
      <c r="G556" s="10"/>
      <c r="H556" s="10"/>
    </row>
    <row r="557" spans="1:12" s="55" customFormat="1" x14ac:dyDescent="0.25">
      <c r="A557" s="91">
        <f>A556+3</f>
        <v>40637</v>
      </c>
      <c r="B557" s="43">
        <v>159.01</v>
      </c>
      <c r="C557" s="43">
        <v>480</v>
      </c>
      <c r="D557" s="36">
        <v>7.5</v>
      </c>
      <c r="E557" s="58"/>
      <c r="F557" s="58"/>
      <c r="G557" s="21"/>
      <c r="H557" s="57"/>
      <c r="I557" s="56"/>
      <c r="J557" s="56"/>
      <c r="K557" s="56"/>
      <c r="L557" s="56"/>
    </row>
    <row r="558" spans="1:12" s="21" customFormat="1" x14ac:dyDescent="0.25">
      <c r="A558" s="91">
        <f>A557+1</f>
        <v>40638</v>
      </c>
      <c r="B558" s="43">
        <v>156.16</v>
      </c>
      <c r="C558" s="43">
        <v>480</v>
      </c>
      <c r="D558" s="36">
        <v>7.5</v>
      </c>
      <c r="E558" s="10"/>
      <c r="F558" s="10"/>
      <c r="G558" s="10"/>
      <c r="H558" s="10"/>
    </row>
    <row r="559" spans="1:12" s="21" customFormat="1" x14ac:dyDescent="0.25">
      <c r="A559" s="91">
        <f>A558+1</f>
        <v>40639</v>
      </c>
      <c r="B559" s="43">
        <v>158.16</v>
      </c>
      <c r="C559" s="43">
        <v>480</v>
      </c>
      <c r="D559" s="36">
        <v>7.5</v>
      </c>
      <c r="E559" s="10"/>
      <c r="F559" s="10"/>
      <c r="G559" s="10"/>
      <c r="H559" s="10"/>
    </row>
    <row r="560" spans="1:12" s="21" customFormat="1" x14ac:dyDescent="0.25">
      <c r="A560" s="91">
        <f>A559+1</f>
        <v>40640</v>
      </c>
      <c r="B560" s="43">
        <v>158.5</v>
      </c>
      <c r="C560" s="43">
        <v>490</v>
      </c>
      <c r="D560" s="36">
        <v>7.5</v>
      </c>
      <c r="E560" s="10"/>
      <c r="F560" s="10"/>
      <c r="G560" s="10"/>
      <c r="H560" s="10"/>
    </row>
    <row r="561" spans="1:8" s="21" customFormat="1" x14ac:dyDescent="0.25">
      <c r="A561" s="91">
        <f>A560+1</f>
        <v>40641</v>
      </c>
      <c r="B561" s="43">
        <v>158.38</v>
      </c>
      <c r="C561" s="43">
        <v>478</v>
      </c>
      <c r="D561" s="36">
        <v>7.5</v>
      </c>
      <c r="E561" s="10"/>
      <c r="F561" s="10"/>
      <c r="G561" s="10"/>
      <c r="H561" s="10"/>
    </row>
    <row r="562" spans="1:8" s="21" customFormat="1" x14ac:dyDescent="0.25">
      <c r="A562" s="91">
        <f>A561+3</f>
        <v>40644</v>
      </c>
      <c r="B562" s="43">
        <v>158.26</v>
      </c>
      <c r="C562" s="43">
        <v>480</v>
      </c>
      <c r="D562" s="36">
        <v>7.5</v>
      </c>
      <c r="E562" s="10"/>
      <c r="F562" s="10"/>
      <c r="G562" s="10"/>
      <c r="H562" s="10"/>
    </row>
    <row r="563" spans="1:8" s="21" customFormat="1" x14ac:dyDescent="0.25">
      <c r="A563" s="91">
        <f>A562+1</f>
        <v>40645</v>
      </c>
      <c r="B563" s="43">
        <v>158.46</v>
      </c>
      <c r="C563" s="43">
        <v>480</v>
      </c>
      <c r="D563" s="36">
        <v>7.52</v>
      </c>
      <c r="E563" s="10"/>
      <c r="F563" s="10"/>
      <c r="G563" s="10"/>
      <c r="H563" s="10"/>
    </row>
    <row r="564" spans="1:8" s="21" customFormat="1" x14ac:dyDescent="0.25">
      <c r="A564" s="91">
        <f>A563+1</f>
        <v>40646</v>
      </c>
      <c r="B564" s="43">
        <v>158.81</v>
      </c>
      <c r="C564" s="43">
        <v>480.1</v>
      </c>
      <c r="D564" s="36">
        <v>7.51</v>
      </c>
      <c r="E564" s="10"/>
      <c r="F564" s="10"/>
      <c r="G564" s="10"/>
      <c r="H564" s="10"/>
    </row>
    <row r="565" spans="1:8" s="21" customFormat="1" x14ac:dyDescent="0.25">
      <c r="A565" s="91">
        <f>A564+1</f>
        <v>40647</v>
      </c>
      <c r="B565" s="43">
        <v>159.31</v>
      </c>
      <c r="C565" s="43">
        <v>480.1</v>
      </c>
      <c r="D565" s="36">
        <v>7.51</v>
      </c>
      <c r="E565" s="10"/>
      <c r="F565" s="10"/>
      <c r="G565" s="10"/>
      <c r="H565" s="10"/>
    </row>
    <row r="566" spans="1:8" s="21" customFormat="1" x14ac:dyDescent="0.25">
      <c r="A566" s="91">
        <f>A565+1</f>
        <v>40648</v>
      </c>
      <c r="B566" s="43">
        <v>160.31</v>
      </c>
      <c r="C566" s="43">
        <v>480</v>
      </c>
      <c r="D566" s="36">
        <v>7.51</v>
      </c>
      <c r="E566" s="10"/>
      <c r="F566" s="10"/>
      <c r="G566" s="10"/>
      <c r="H566" s="10"/>
    </row>
    <row r="567" spans="1:8" s="21" customFormat="1" x14ac:dyDescent="0.25">
      <c r="A567" s="91">
        <f>A566+3</f>
        <v>40651</v>
      </c>
      <c r="B567" s="43">
        <v>160.31</v>
      </c>
      <c r="C567" s="43">
        <v>480</v>
      </c>
      <c r="D567" s="36">
        <v>7.51</v>
      </c>
      <c r="E567" s="10"/>
      <c r="F567" s="10"/>
      <c r="G567" s="10"/>
      <c r="H567" s="10"/>
    </row>
    <row r="568" spans="1:8" s="21" customFormat="1" x14ac:dyDescent="0.25">
      <c r="A568" s="91">
        <f>A567+1</f>
        <v>40652</v>
      </c>
      <c r="B568" s="43">
        <v>159.91</v>
      </c>
      <c r="C568" s="43">
        <v>481</v>
      </c>
      <c r="D568" s="36">
        <v>7.51</v>
      </c>
      <c r="E568" s="10"/>
      <c r="F568" s="10"/>
      <c r="G568" s="10"/>
      <c r="H568" s="10"/>
    </row>
    <row r="569" spans="1:8" s="21" customFormat="1" x14ac:dyDescent="0.25">
      <c r="A569" s="91">
        <f>A568+1</f>
        <v>40653</v>
      </c>
      <c r="B569" s="43">
        <v>160.06</v>
      </c>
      <c r="C569" s="43">
        <v>483</v>
      </c>
      <c r="D569" s="36">
        <v>7.53</v>
      </c>
      <c r="E569" s="10"/>
      <c r="F569" s="10"/>
      <c r="G569" s="10"/>
      <c r="H569" s="10"/>
    </row>
    <row r="570" spans="1:8" s="21" customFormat="1" x14ac:dyDescent="0.25">
      <c r="A570" s="91">
        <f>A569+1</f>
        <v>40654</v>
      </c>
      <c r="B570" s="43">
        <v>162.63</v>
      </c>
      <c r="C570" s="43">
        <v>497.01</v>
      </c>
      <c r="D570" s="36">
        <v>7.6</v>
      </c>
      <c r="E570" s="10"/>
      <c r="F570" s="10"/>
      <c r="G570" s="10"/>
      <c r="H570" s="10"/>
    </row>
    <row r="571" spans="1:8" s="21" customFormat="1" x14ac:dyDescent="0.25">
      <c r="A571" s="91">
        <f>A570+1</f>
        <v>40655</v>
      </c>
      <c r="B571" s="43">
        <v>162.63</v>
      </c>
      <c r="C571" s="43">
        <v>497.01</v>
      </c>
      <c r="D571" s="36">
        <v>7.6</v>
      </c>
      <c r="E571" s="10"/>
      <c r="F571" s="10"/>
      <c r="G571" s="10"/>
      <c r="H571" s="10"/>
    </row>
    <row r="572" spans="1:8" s="21" customFormat="1" x14ac:dyDescent="0.25">
      <c r="A572" s="91">
        <f>A571+3</f>
        <v>40658</v>
      </c>
      <c r="B572" s="43">
        <v>162.63</v>
      </c>
      <c r="C572" s="43">
        <v>497.01</v>
      </c>
      <c r="D572" s="36">
        <v>7.6</v>
      </c>
      <c r="E572" s="10"/>
      <c r="F572" s="10"/>
      <c r="G572" s="10"/>
      <c r="H572" s="10"/>
    </row>
    <row r="573" spans="1:8" s="21" customFormat="1" x14ac:dyDescent="0.25">
      <c r="A573" s="91">
        <f>A572+1</f>
        <v>40659</v>
      </c>
      <c r="B573" s="43">
        <v>163.05000000000001</v>
      </c>
      <c r="C573" s="43">
        <v>500</v>
      </c>
      <c r="D573" s="36">
        <v>7.6</v>
      </c>
      <c r="E573" s="10"/>
      <c r="F573" s="10"/>
      <c r="G573" s="10"/>
      <c r="H573" s="10"/>
    </row>
    <row r="574" spans="1:8" x14ac:dyDescent="0.25">
      <c r="A574" s="91">
        <f>A573+1</f>
        <v>40660</v>
      </c>
      <c r="B574" s="43">
        <v>163.68</v>
      </c>
      <c r="C574" s="43">
        <v>500</v>
      </c>
      <c r="D574" s="36">
        <v>7.8</v>
      </c>
    </row>
    <row r="575" spans="1:8" s="21" customFormat="1" x14ac:dyDescent="0.25">
      <c r="A575" s="91">
        <f>A574+1</f>
        <v>40661</v>
      </c>
      <c r="B575" s="43">
        <v>164.64</v>
      </c>
      <c r="C575" s="43">
        <v>501</v>
      </c>
      <c r="D575" s="36">
        <v>7.81</v>
      </c>
      <c r="E575" s="10"/>
      <c r="F575" s="10"/>
      <c r="G575" s="10"/>
      <c r="H575" s="10"/>
    </row>
    <row r="576" spans="1:8" s="21" customFormat="1" x14ac:dyDescent="0.25">
      <c r="A576" s="91">
        <f>A575+1</f>
        <v>40662</v>
      </c>
      <c r="B576" s="43">
        <v>164.66</v>
      </c>
      <c r="C576" s="43">
        <v>499</v>
      </c>
      <c r="D576" s="36">
        <v>7.98</v>
      </c>
      <c r="E576" s="10"/>
      <c r="F576" s="10"/>
      <c r="G576" s="10"/>
      <c r="H576" s="10"/>
    </row>
    <row r="577" spans="1:8" s="21" customFormat="1" x14ac:dyDescent="0.25">
      <c r="A577" s="91">
        <f>A576+3</f>
        <v>40665</v>
      </c>
      <c r="B577" s="43">
        <v>164.66</v>
      </c>
      <c r="C577" s="43">
        <v>499</v>
      </c>
      <c r="D577" s="36">
        <v>7.98</v>
      </c>
      <c r="E577" s="10"/>
      <c r="F577" s="10"/>
      <c r="G577" s="10"/>
      <c r="H577" s="10"/>
    </row>
    <row r="578" spans="1:8" s="21" customFormat="1" x14ac:dyDescent="0.25">
      <c r="A578" s="91">
        <f>A577+1</f>
        <v>40666</v>
      </c>
      <c r="B578" s="43">
        <v>163.32</v>
      </c>
      <c r="C578" s="43">
        <v>501</v>
      </c>
      <c r="D578" s="36">
        <v>7.9</v>
      </c>
      <c r="E578" s="10"/>
      <c r="F578" s="10"/>
      <c r="G578" s="10"/>
      <c r="H578" s="10"/>
    </row>
    <row r="579" spans="1:8" s="21" customFormat="1" x14ac:dyDescent="0.25">
      <c r="A579" s="91">
        <f>A578+1</f>
        <v>40667</v>
      </c>
      <c r="B579" s="43">
        <v>163.37</v>
      </c>
      <c r="C579" s="43">
        <v>500</v>
      </c>
      <c r="D579" s="36">
        <v>7.9</v>
      </c>
      <c r="E579" s="10"/>
      <c r="F579" s="10"/>
      <c r="G579" s="10"/>
      <c r="H579" s="10"/>
    </row>
    <row r="580" spans="1:8" s="21" customFormat="1" x14ac:dyDescent="0.25">
      <c r="A580" s="91">
        <f>A579+1</f>
        <v>40668</v>
      </c>
      <c r="B580" s="43">
        <v>162.94</v>
      </c>
      <c r="C580" s="43">
        <v>500</v>
      </c>
      <c r="D580" s="36">
        <v>8</v>
      </c>
      <c r="E580" s="10"/>
      <c r="F580" s="10"/>
      <c r="G580" s="10"/>
      <c r="H580" s="10"/>
    </row>
    <row r="581" spans="1:8" s="21" customFormat="1" x14ac:dyDescent="0.25">
      <c r="A581" s="91">
        <f>A580+1</f>
        <v>40669</v>
      </c>
      <c r="B581" s="43">
        <v>162.31</v>
      </c>
      <c r="C581" s="43">
        <v>500</v>
      </c>
      <c r="D581" s="36">
        <v>8</v>
      </c>
      <c r="E581" s="10"/>
      <c r="F581" s="10"/>
      <c r="G581" s="10"/>
      <c r="H581" s="10"/>
    </row>
    <row r="582" spans="1:8" s="21" customFormat="1" x14ac:dyDescent="0.25">
      <c r="A582" s="91">
        <f>A581+3</f>
        <v>40672</v>
      </c>
      <c r="B582" s="43">
        <v>162.31</v>
      </c>
      <c r="C582" s="43">
        <v>500</v>
      </c>
      <c r="D582" s="36">
        <v>8</v>
      </c>
      <c r="E582" s="10"/>
      <c r="F582" s="10"/>
      <c r="G582" s="10"/>
      <c r="H582" s="10"/>
    </row>
    <row r="583" spans="1:8" s="21" customFormat="1" x14ac:dyDescent="0.25">
      <c r="A583" s="91">
        <f>A582+1</f>
        <v>40673</v>
      </c>
      <c r="B583" s="43">
        <v>161.71</v>
      </c>
      <c r="C583" s="43">
        <v>501</v>
      </c>
      <c r="D583" s="36">
        <v>8</v>
      </c>
      <c r="E583" s="10"/>
      <c r="F583" s="10"/>
      <c r="G583" s="10"/>
      <c r="H583" s="10"/>
    </row>
    <row r="584" spans="1:8" s="21" customFormat="1" x14ac:dyDescent="0.25">
      <c r="A584" s="91">
        <f>A583+1</f>
        <v>40674</v>
      </c>
      <c r="B584" s="43">
        <v>162.77000000000001</v>
      </c>
      <c r="C584" s="43">
        <v>503</v>
      </c>
      <c r="D584" s="36">
        <v>8</v>
      </c>
      <c r="E584" s="10"/>
      <c r="F584" s="10"/>
      <c r="G584" s="10"/>
      <c r="H584" s="10"/>
    </row>
    <row r="585" spans="1:8" s="21" customFormat="1" x14ac:dyDescent="0.25">
      <c r="A585" s="91">
        <f>A584+1</f>
        <v>40675</v>
      </c>
      <c r="B585" s="43">
        <v>162.56</v>
      </c>
      <c r="C585" s="43">
        <v>505</v>
      </c>
      <c r="D585" s="36">
        <v>8</v>
      </c>
      <c r="E585" s="10"/>
      <c r="F585" s="10"/>
      <c r="G585" s="10"/>
      <c r="H585" s="10"/>
    </row>
    <row r="586" spans="1:8" s="21" customFormat="1" x14ac:dyDescent="0.25">
      <c r="A586" s="91">
        <f>A585+1</f>
        <v>40676</v>
      </c>
      <c r="B586" s="43">
        <v>163.29</v>
      </c>
      <c r="C586" s="43">
        <v>505</v>
      </c>
      <c r="D586" s="36">
        <v>8.5</v>
      </c>
      <c r="E586" s="10"/>
      <c r="F586" s="10"/>
      <c r="G586" s="10"/>
      <c r="H586" s="10"/>
    </row>
    <row r="587" spans="1:8" s="21" customFormat="1" x14ac:dyDescent="0.25">
      <c r="A587" s="91">
        <f>A586+3</f>
        <v>40679</v>
      </c>
      <c r="B587" s="43">
        <v>163.63</v>
      </c>
      <c r="C587" s="43">
        <v>500</v>
      </c>
      <c r="D587" s="36">
        <v>9</v>
      </c>
      <c r="E587" s="10"/>
      <c r="F587" s="10"/>
      <c r="G587" s="10"/>
      <c r="H587" s="10"/>
    </row>
    <row r="588" spans="1:8" s="21" customFormat="1" x14ac:dyDescent="0.25">
      <c r="A588" s="91">
        <f>A587+1</f>
        <v>40680</v>
      </c>
      <c r="B588" s="43">
        <v>161.61000000000001</v>
      </c>
      <c r="C588" s="43">
        <v>493</v>
      </c>
      <c r="D588" s="36">
        <v>8.99</v>
      </c>
      <c r="E588" s="10"/>
      <c r="F588" s="10"/>
      <c r="G588" s="10"/>
      <c r="H588" s="10"/>
    </row>
    <row r="589" spans="1:8" s="21" customFormat="1" x14ac:dyDescent="0.25">
      <c r="A589" s="91">
        <f>A588+1</f>
        <v>40681</v>
      </c>
      <c r="B589" s="43">
        <v>160.59</v>
      </c>
      <c r="C589" s="43">
        <v>487</v>
      </c>
      <c r="D589" s="36">
        <v>8.5500000000000007</v>
      </c>
      <c r="E589" s="10"/>
      <c r="F589" s="10"/>
      <c r="G589" s="10"/>
      <c r="H589" s="10"/>
    </row>
    <row r="590" spans="1:8" s="21" customFormat="1" x14ac:dyDescent="0.25">
      <c r="A590" s="91">
        <f>A589+1</f>
        <v>40682</v>
      </c>
      <c r="B590" s="43">
        <v>160.57</v>
      </c>
      <c r="C590" s="43">
        <v>480</v>
      </c>
      <c r="D590" s="36">
        <v>8.6</v>
      </c>
      <c r="E590" s="10"/>
      <c r="F590" s="10"/>
      <c r="G590" s="10"/>
      <c r="H590" s="10"/>
    </row>
    <row r="591" spans="1:8" s="21" customFormat="1" x14ac:dyDescent="0.25">
      <c r="A591" s="91">
        <f>A590+1</f>
        <v>40683</v>
      </c>
      <c r="B591" s="43">
        <v>160.25</v>
      </c>
      <c r="C591" s="43">
        <v>478</v>
      </c>
      <c r="D591" s="36">
        <v>8.6</v>
      </c>
      <c r="E591" s="10"/>
      <c r="F591" s="10"/>
      <c r="G591" s="10"/>
      <c r="H591" s="10"/>
    </row>
    <row r="592" spans="1:8" s="21" customFormat="1" x14ac:dyDescent="0.25">
      <c r="A592" s="91">
        <f>A591+3</f>
        <v>40686</v>
      </c>
      <c r="B592" s="43">
        <v>160.58000000000001</v>
      </c>
      <c r="C592" s="43">
        <v>473</v>
      </c>
      <c r="D592" s="36">
        <v>8.6</v>
      </c>
      <c r="E592" s="10"/>
      <c r="F592" s="10"/>
      <c r="G592" s="10"/>
      <c r="H592" s="10"/>
    </row>
    <row r="593" spans="1:8" s="21" customFormat="1" x14ac:dyDescent="0.25">
      <c r="A593" s="91">
        <f>A592+1</f>
        <v>40687</v>
      </c>
      <c r="B593" s="43">
        <v>161.24</v>
      </c>
      <c r="C593" s="43">
        <v>480</v>
      </c>
      <c r="D593" s="36">
        <v>8.6999999999999993</v>
      </c>
      <c r="E593" s="10"/>
      <c r="F593" s="10"/>
      <c r="G593" s="10"/>
      <c r="H593" s="10"/>
    </row>
    <row r="594" spans="1:8" s="21" customFormat="1" x14ac:dyDescent="0.25">
      <c r="A594" s="91">
        <f>A593+1</f>
        <v>40688</v>
      </c>
      <c r="B594" s="43">
        <v>161.24</v>
      </c>
      <c r="C594" s="43">
        <v>480</v>
      </c>
      <c r="D594" s="36">
        <v>8.6999999999999993</v>
      </c>
      <c r="E594" s="10"/>
      <c r="F594" s="10"/>
      <c r="G594" s="10"/>
      <c r="H594" s="10"/>
    </row>
    <row r="595" spans="1:8" s="21" customFormat="1" x14ac:dyDescent="0.25">
      <c r="A595" s="91">
        <f>A594+1</f>
        <v>40689</v>
      </c>
      <c r="B595" s="43">
        <v>160.91999999999999</v>
      </c>
      <c r="C595" s="43">
        <v>480</v>
      </c>
      <c r="D595" s="36">
        <v>8.6999999999999993</v>
      </c>
      <c r="E595" s="10"/>
      <c r="F595" s="10"/>
      <c r="G595" s="10"/>
      <c r="H595" s="10"/>
    </row>
    <row r="596" spans="1:8" s="21" customFormat="1" x14ac:dyDescent="0.25">
      <c r="A596" s="91">
        <f>A595+1</f>
        <v>40690</v>
      </c>
      <c r="B596" s="43">
        <v>161.57</v>
      </c>
      <c r="C596" s="43">
        <v>480</v>
      </c>
      <c r="D596" s="36">
        <v>8.8000000000000007</v>
      </c>
      <c r="E596" s="10"/>
      <c r="F596" s="10"/>
      <c r="G596" s="10"/>
      <c r="H596" s="10"/>
    </row>
    <row r="597" spans="1:8" s="21" customFormat="1" x14ac:dyDescent="0.25">
      <c r="A597" s="91">
        <f>A596+3</f>
        <v>40693</v>
      </c>
      <c r="B597" s="43">
        <v>161.76</v>
      </c>
      <c r="C597" s="43">
        <v>480</v>
      </c>
      <c r="D597" s="36">
        <v>9</v>
      </c>
      <c r="E597" s="10"/>
      <c r="F597" s="10"/>
      <c r="G597" s="10"/>
      <c r="H597" s="10"/>
    </row>
    <row r="598" spans="1:8" s="21" customFormat="1" x14ac:dyDescent="0.25">
      <c r="A598" s="91">
        <f>A597+1</f>
        <v>40694</v>
      </c>
      <c r="B598" s="43">
        <v>163.37</v>
      </c>
      <c r="C598" s="43">
        <v>480</v>
      </c>
      <c r="D598" s="36">
        <v>9</v>
      </c>
      <c r="E598" s="10"/>
      <c r="F598" s="10"/>
      <c r="G598" s="10"/>
      <c r="H598" s="10"/>
    </row>
    <row r="599" spans="1:8" s="21" customFormat="1" x14ac:dyDescent="0.25">
      <c r="A599" s="91">
        <f>A598+1</f>
        <v>40695</v>
      </c>
      <c r="B599" s="43">
        <v>163.68</v>
      </c>
      <c r="C599" s="43">
        <v>480</v>
      </c>
      <c r="D599" s="36">
        <v>9</v>
      </c>
      <c r="E599" s="10"/>
      <c r="F599" s="10"/>
      <c r="G599" s="10"/>
      <c r="H599" s="10"/>
    </row>
    <row r="600" spans="1:8" s="21" customFormat="1" x14ac:dyDescent="0.25">
      <c r="A600" s="91">
        <f>A599+1</f>
        <v>40696</v>
      </c>
      <c r="B600" s="43">
        <v>164.13</v>
      </c>
      <c r="C600" s="43">
        <v>480</v>
      </c>
      <c r="D600" s="36">
        <v>9</v>
      </c>
      <c r="E600" s="10"/>
      <c r="F600" s="10"/>
      <c r="G600" s="10"/>
      <c r="H600" s="10"/>
    </row>
    <row r="601" spans="1:8" s="21" customFormat="1" x14ac:dyDescent="0.25">
      <c r="A601" s="91">
        <f>A600+1</f>
        <v>40697</v>
      </c>
      <c r="B601" s="43">
        <v>164.87</v>
      </c>
      <c r="C601" s="43">
        <v>481.01</v>
      </c>
      <c r="D601" s="36">
        <v>9.1</v>
      </c>
      <c r="E601" s="10"/>
      <c r="F601" s="10"/>
      <c r="G601" s="10"/>
      <c r="H601" s="10"/>
    </row>
    <row r="602" spans="1:8" s="21" customFormat="1" x14ac:dyDescent="0.25">
      <c r="A602" s="91">
        <f>A601+3</f>
        <v>40700</v>
      </c>
      <c r="B602" s="43">
        <v>165.25</v>
      </c>
      <c r="C602" s="43">
        <v>482</v>
      </c>
      <c r="D602" s="36">
        <v>9.1</v>
      </c>
      <c r="E602" s="10"/>
      <c r="F602" s="10"/>
      <c r="G602" s="10"/>
      <c r="H602" s="10"/>
    </row>
    <row r="603" spans="1:8" s="21" customFormat="1" x14ac:dyDescent="0.25">
      <c r="A603" s="91">
        <f>A602+1</f>
        <v>40701</v>
      </c>
      <c r="B603" s="43">
        <v>165.25</v>
      </c>
      <c r="C603" s="43">
        <v>482</v>
      </c>
      <c r="D603" s="36">
        <v>9.3000000000000007</v>
      </c>
      <c r="E603" s="10"/>
      <c r="F603" s="10"/>
      <c r="G603" s="10"/>
      <c r="H603" s="10"/>
    </row>
    <row r="604" spans="1:8" s="21" customFormat="1" x14ac:dyDescent="0.25">
      <c r="A604" s="91">
        <f>A603+1</f>
        <v>40702</v>
      </c>
      <c r="B604" s="43">
        <v>165.19</v>
      </c>
      <c r="C604" s="43">
        <v>482</v>
      </c>
      <c r="D604" s="36">
        <v>9.31</v>
      </c>
      <c r="E604" s="10"/>
      <c r="F604" s="10"/>
      <c r="G604" s="10"/>
      <c r="H604" s="10"/>
    </row>
    <row r="605" spans="1:8" s="21" customFormat="1" x14ac:dyDescent="0.25">
      <c r="A605" s="91">
        <f>A604+1</f>
        <v>40703</v>
      </c>
      <c r="B605" s="43">
        <v>165.03</v>
      </c>
      <c r="C605" s="43">
        <v>482.01</v>
      </c>
      <c r="D605" s="36">
        <v>9.5299999999999994</v>
      </c>
      <c r="E605" s="10"/>
      <c r="F605" s="10"/>
      <c r="G605" s="10"/>
      <c r="H605" s="10"/>
    </row>
    <row r="606" spans="1:8" s="21" customFormat="1" x14ac:dyDescent="0.25">
      <c r="A606" s="91">
        <f>A605+1</f>
        <v>40704</v>
      </c>
      <c r="B606" s="43">
        <v>165.31</v>
      </c>
      <c r="C606" s="43">
        <v>482</v>
      </c>
      <c r="D606" s="36">
        <v>9.6</v>
      </c>
      <c r="E606" s="10"/>
      <c r="F606" s="10"/>
      <c r="G606" s="10"/>
      <c r="H606" s="10"/>
    </row>
    <row r="607" spans="1:8" s="21" customFormat="1" x14ac:dyDescent="0.25">
      <c r="A607" s="91">
        <f>A606+3</f>
        <v>40707</v>
      </c>
      <c r="B607" s="43">
        <v>166.01</v>
      </c>
      <c r="C607" s="43">
        <v>482</v>
      </c>
      <c r="D607" s="36">
        <v>9.5</v>
      </c>
      <c r="E607" s="10"/>
      <c r="F607" s="10"/>
      <c r="G607" s="10"/>
      <c r="H607" s="10"/>
    </row>
    <row r="608" spans="1:8" s="21" customFormat="1" x14ac:dyDescent="0.25">
      <c r="A608" s="91">
        <f>A607+1</f>
        <v>40708</v>
      </c>
      <c r="B608" s="43">
        <v>165.78</v>
      </c>
      <c r="C608" s="43">
        <v>482</v>
      </c>
      <c r="D608" s="36">
        <v>9.5</v>
      </c>
      <c r="E608" s="10"/>
      <c r="F608" s="10"/>
      <c r="G608" s="10"/>
      <c r="H608" s="10"/>
    </row>
    <row r="609" spans="1:8" s="21" customFormat="1" x14ac:dyDescent="0.25">
      <c r="A609" s="91">
        <f>A608+1</f>
        <v>40709</v>
      </c>
      <c r="B609" s="43">
        <v>165.97</v>
      </c>
      <c r="C609" s="43">
        <v>489.99</v>
      </c>
      <c r="D609" s="36">
        <v>9.9</v>
      </c>
      <c r="E609" s="10"/>
      <c r="F609" s="10"/>
      <c r="G609" s="10"/>
      <c r="H609" s="10"/>
    </row>
    <row r="610" spans="1:8" x14ac:dyDescent="0.25">
      <c r="A610" s="91">
        <f>A609+1</f>
        <v>40710</v>
      </c>
      <c r="B610" s="43">
        <v>166.5</v>
      </c>
      <c r="C610" s="43">
        <v>485</v>
      </c>
      <c r="D610" s="36">
        <v>9.6</v>
      </c>
    </row>
    <row r="611" spans="1:8" s="21" customFormat="1" x14ac:dyDescent="0.25">
      <c r="A611" s="91">
        <f>A610+1</f>
        <v>40711</v>
      </c>
      <c r="B611" s="43">
        <v>166.89</v>
      </c>
      <c r="C611" s="43">
        <v>480</v>
      </c>
      <c r="D611" s="36">
        <v>10</v>
      </c>
      <c r="E611" s="10"/>
      <c r="F611" s="10"/>
      <c r="G611" s="10"/>
      <c r="H611" s="10"/>
    </row>
    <row r="612" spans="1:8" s="21" customFormat="1" x14ac:dyDescent="0.25">
      <c r="A612" s="91">
        <f>A611+3</f>
        <v>40714</v>
      </c>
      <c r="B612" s="43">
        <v>163.30000000000001</v>
      </c>
      <c r="C612" s="43">
        <v>480</v>
      </c>
      <c r="D612" s="36">
        <v>11</v>
      </c>
      <c r="E612" s="10"/>
      <c r="F612" s="10"/>
      <c r="G612" s="10"/>
      <c r="H612" s="10"/>
    </row>
    <row r="613" spans="1:8" s="21" customFormat="1" x14ac:dyDescent="0.25">
      <c r="A613" s="91">
        <f>A612+1</f>
        <v>40715</v>
      </c>
      <c r="B613" s="43">
        <v>166.71</v>
      </c>
      <c r="C613" s="43">
        <v>480</v>
      </c>
      <c r="D613" s="36">
        <v>11</v>
      </c>
      <c r="E613" s="10"/>
      <c r="F613" s="10"/>
      <c r="G613" s="10"/>
      <c r="H613" s="10"/>
    </row>
    <row r="614" spans="1:8" s="21" customFormat="1" x14ac:dyDescent="0.25">
      <c r="A614" s="91">
        <f>A613+1</f>
        <v>40716</v>
      </c>
      <c r="B614" s="43">
        <v>166.14</v>
      </c>
      <c r="C614" s="43">
        <v>471</v>
      </c>
      <c r="D614" s="36">
        <v>10.8</v>
      </c>
      <c r="E614" s="10"/>
      <c r="F614" s="10"/>
      <c r="G614" s="10"/>
      <c r="H614" s="10"/>
    </row>
    <row r="615" spans="1:8" s="21" customFormat="1" x14ac:dyDescent="0.25">
      <c r="A615" s="91">
        <f>A614+1</f>
        <v>40717</v>
      </c>
      <c r="B615" s="43">
        <v>164.09</v>
      </c>
      <c r="C615" s="43">
        <v>468</v>
      </c>
      <c r="D615" s="36">
        <v>10.8</v>
      </c>
      <c r="E615" s="10"/>
      <c r="F615" s="10"/>
      <c r="G615" s="10"/>
      <c r="H615" s="10"/>
    </row>
    <row r="616" spans="1:8" s="21" customFormat="1" x14ac:dyDescent="0.25">
      <c r="A616" s="91">
        <f>A615+1</f>
        <v>40718</v>
      </c>
      <c r="B616" s="43">
        <v>162.84</v>
      </c>
      <c r="C616" s="43">
        <v>468</v>
      </c>
      <c r="D616" s="36">
        <v>10.69</v>
      </c>
      <c r="E616" s="10"/>
      <c r="F616" s="10"/>
      <c r="G616" s="10"/>
      <c r="H616" s="10"/>
    </row>
    <row r="617" spans="1:8" s="21" customFormat="1" x14ac:dyDescent="0.25">
      <c r="A617" s="91">
        <f>A616+3</f>
        <v>40721</v>
      </c>
      <c r="B617" s="43">
        <v>163.13</v>
      </c>
      <c r="C617" s="43">
        <v>475.01</v>
      </c>
      <c r="D617" s="36">
        <v>10.01</v>
      </c>
      <c r="E617" s="10"/>
      <c r="F617" s="10"/>
      <c r="G617" s="10"/>
      <c r="H617" s="10"/>
    </row>
    <row r="618" spans="1:8" s="21" customFormat="1" x14ac:dyDescent="0.25">
      <c r="A618" s="91">
        <f>A617+1</f>
        <v>40722</v>
      </c>
      <c r="B618" s="43">
        <v>164.76</v>
      </c>
      <c r="C618" s="43">
        <v>470</v>
      </c>
      <c r="D618" s="36">
        <v>10.1</v>
      </c>
      <c r="E618" s="10"/>
      <c r="F618" s="10"/>
      <c r="G618" s="10"/>
      <c r="H618" s="10"/>
    </row>
    <row r="619" spans="1:8" s="21" customFormat="1" x14ac:dyDescent="0.25">
      <c r="A619" s="91">
        <f>A618+1</f>
        <v>40723</v>
      </c>
      <c r="B619" s="43">
        <v>165.6</v>
      </c>
      <c r="C619" s="43">
        <v>477</v>
      </c>
      <c r="D619" s="36">
        <v>10.01</v>
      </c>
      <c r="E619" s="10"/>
      <c r="F619" s="10"/>
      <c r="G619" s="10"/>
      <c r="H619" s="10"/>
    </row>
    <row r="620" spans="1:8" s="21" customFormat="1" x14ac:dyDescent="0.25">
      <c r="A620" s="91">
        <f>A619+1</f>
        <v>40724</v>
      </c>
      <c r="B620" s="43">
        <v>167.18</v>
      </c>
      <c r="C620" s="43">
        <v>473</v>
      </c>
      <c r="D620" s="36">
        <v>10.01</v>
      </c>
      <c r="E620" s="10"/>
      <c r="F620" s="10"/>
      <c r="G620" s="10"/>
      <c r="H620" s="10"/>
    </row>
    <row r="621" spans="1:8" s="21" customFormat="1" x14ac:dyDescent="0.25">
      <c r="A621" s="91">
        <f>A620+1</f>
        <v>40725</v>
      </c>
      <c r="B621" s="43">
        <v>165.87</v>
      </c>
      <c r="C621" s="43">
        <v>471.4</v>
      </c>
      <c r="D621" s="36">
        <v>10</v>
      </c>
      <c r="E621" s="10"/>
      <c r="F621" s="10"/>
      <c r="G621" s="10"/>
      <c r="H621" s="10"/>
    </row>
    <row r="622" spans="1:8" s="21" customFormat="1" x14ac:dyDescent="0.25">
      <c r="A622" s="91">
        <f>A621+3</f>
        <v>40728</v>
      </c>
      <c r="B622" s="43">
        <v>165.84</v>
      </c>
      <c r="C622" s="43">
        <v>472.5</v>
      </c>
      <c r="D622" s="36">
        <v>10.01</v>
      </c>
      <c r="E622" s="10"/>
      <c r="F622" s="10"/>
      <c r="G622" s="10"/>
      <c r="H622" s="10"/>
    </row>
    <row r="623" spans="1:8" s="21" customFormat="1" x14ac:dyDescent="0.25">
      <c r="A623" s="91">
        <f>A622+1</f>
        <v>40729</v>
      </c>
      <c r="B623" s="43">
        <v>164.25</v>
      </c>
      <c r="C623" s="43">
        <v>472</v>
      </c>
      <c r="D623" s="36">
        <v>10.050000000000001</v>
      </c>
      <c r="E623" s="10"/>
      <c r="F623" s="10"/>
      <c r="G623" s="10"/>
      <c r="H623" s="10"/>
    </row>
    <row r="624" spans="1:8" s="21" customFormat="1" x14ac:dyDescent="0.25">
      <c r="A624" s="91">
        <f>A623+1</f>
        <v>40730</v>
      </c>
      <c r="B624" s="43">
        <v>166.09</v>
      </c>
      <c r="C624" s="43">
        <v>472</v>
      </c>
      <c r="D624" s="36">
        <v>10.06</v>
      </c>
      <c r="E624" s="10"/>
      <c r="F624" s="10"/>
      <c r="G624" s="10"/>
      <c r="H624" s="10"/>
    </row>
    <row r="625" spans="1:8" s="21" customFormat="1" x14ac:dyDescent="0.25">
      <c r="A625" s="91">
        <f>A624+1</f>
        <v>40731</v>
      </c>
      <c r="B625" s="43">
        <v>166.67</v>
      </c>
      <c r="C625" s="43">
        <v>472</v>
      </c>
      <c r="D625" s="36">
        <v>10.1</v>
      </c>
      <c r="E625" s="10"/>
      <c r="F625" s="10"/>
      <c r="G625" s="10"/>
      <c r="H625" s="10"/>
    </row>
    <row r="626" spans="1:8" s="21" customFormat="1" x14ac:dyDescent="0.25">
      <c r="A626" s="91">
        <f>A625+1</f>
        <v>40732</v>
      </c>
      <c r="B626" s="43">
        <v>166.28</v>
      </c>
      <c r="C626" s="43">
        <v>472</v>
      </c>
      <c r="D626" s="36">
        <v>10.01</v>
      </c>
      <c r="E626" s="10"/>
      <c r="F626" s="10"/>
      <c r="G626" s="10"/>
      <c r="H626" s="10"/>
    </row>
    <row r="627" spans="1:8" s="21" customFormat="1" x14ac:dyDescent="0.25">
      <c r="A627" s="91">
        <f>A626+3</f>
        <v>40735</v>
      </c>
      <c r="B627" s="43">
        <v>165.47</v>
      </c>
      <c r="C627" s="43">
        <v>472</v>
      </c>
      <c r="D627" s="36">
        <v>10.01</v>
      </c>
      <c r="E627" s="10"/>
      <c r="F627" s="10"/>
      <c r="G627" s="10"/>
      <c r="H627" s="10"/>
    </row>
    <row r="628" spans="1:8" s="21" customFormat="1" x14ac:dyDescent="0.25">
      <c r="A628" s="91">
        <f>A627+1</f>
        <v>40736</v>
      </c>
      <c r="B628" s="43">
        <v>164.44</v>
      </c>
      <c r="C628" s="43">
        <v>470</v>
      </c>
      <c r="D628" s="36">
        <v>10.01</v>
      </c>
      <c r="E628" s="10"/>
      <c r="F628" s="10"/>
      <c r="G628" s="10"/>
      <c r="H628" s="10"/>
    </row>
    <row r="629" spans="1:8" s="21" customFormat="1" x14ac:dyDescent="0.25">
      <c r="A629" s="91">
        <f>A628+1</f>
        <v>40737</v>
      </c>
      <c r="B629" s="43">
        <v>166.7</v>
      </c>
      <c r="C629" s="43">
        <v>470</v>
      </c>
      <c r="D629" s="36">
        <v>10.01</v>
      </c>
      <c r="E629" s="10"/>
      <c r="F629" s="10"/>
      <c r="G629" s="10"/>
      <c r="H629" s="10"/>
    </row>
    <row r="630" spans="1:8" s="21" customFormat="1" x14ac:dyDescent="0.25">
      <c r="A630" s="91">
        <f>A629+1</f>
        <v>40738</v>
      </c>
      <c r="B630" s="43">
        <v>165.44</v>
      </c>
      <c r="C630" s="43">
        <v>469.5</v>
      </c>
      <c r="D630" s="36">
        <v>10.31</v>
      </c>
      <c r="E630" s="10"/>
      <c r="F630" s="10"/>
      <c r="G630" s="10"/>
      <c r="H630" s="10"/>
    </row>
    <row r="631" spans="1:8" s="21" customFormat="1" x14ac:dyDescent="0.25">
      <c r="A631" s="91">
        <f>A630+1</f>
        <v>40739</v>
      </c>
      <c r="B631" s="43">
        <v>165.85</v>
      </c>
      <c r="C631" s="43">
        <v>469.5</v>
      </c>
      <c r="D631" s="36">
        <v>10.31</v>
      </c>
      <c r="E631" s="10"/>
      <c r="F631" s="10"/>
      <c r="G631" s="10"/>
      <c r="H631" s="10"/>
    </row>
    <row r="632" spans="1:8" s="21" customFormat="1" x14ac:dyDescent="0.25">
      <c r="A632" s="91">
        <f>A631+3</f>
        <v>40742</v>
      </c>
      <c r="B632" s="43">
        <v>165.47</v>
      </c>
      <c r="C632" s="43">
        <v>466.99</v>
      </c>
      <c r="D632" s="36">
        <v>10.31</v>
      </c>
      <c r="E632" s="10"/>
      <c r="F632" s="10"/>
      <c r="G632" s="10"/>
      <c r="H632" s="10"/>
    </row>
    <row r="633" spans="1:8" s="21" customFormat="1" x14ac:dyDescent="0.25">
      <c r="A633" s="91">
        <f>A632+1</f>
        <v>40743</v>
      </c>
      <c r="B633" s="43">
        <v>165.22</v>
      </c>
      <c r="C633" s="43">
        <v>461</v>
      </c>
      <c r="D633" s="36">
        <v>10.31</v>
      </c>
      <c r="E633" s="10"/>
      <c r="F633" s="10"/>
      <c r="G633" s="10"/>
      <c r="H633" s="10"/>
    </row>
    <row r="634" spans="1:8" s="21" customFormat="1" x14ac:dyDescent="0.25">
      <c r="A634" s="91">
        <f>A633+1</f>
        <v>40744</v>
      </c>
      <c r="B634" s="43">
        <v>164.93</v>
      </c>
      <c r="C634" s="43">
        <v>455</v>
      </c>
      <c r="D634" s="36">
        <v>10.5</v>
      </c>
      <c r="E634" s="10"/>
      <c r="F634" s="10"/>
      <c r="G634" s="10"/>
      <c r="H634" s="10"/>
    </row>
    <row r="635" spans="1:8" s="21" customFormat="1" x14ac:dyDescent="0.25">
      <c r="A635" s="91">
        <f>A634+1</f>
        <v>40745</v>
      </c>
      <c r="B635" s="43">
        <v>166</v>
      </c>
      <c r="C635" s="43">
        <v>455</v>
      </c>
      <c r="D635" s="36">
        <v>11.02</v>
      </c>
      <c r="E635" s="10"/>
      <c r="F635" s="10"/>
      <c r="G635" s="10"/>
      <c r="H635" s="10"/>
    </row>
    <row r="636" spans="1:8" s="21" customFormat="1" x14ac:dyDescent="0.25">
      <c r="A636" s="91">
        <f>A635+1</f>
        <v>40746</v>
      </c>
      <c r="B636" s="43">
        <v>166.3</v>
      </c>
      <c r="C636" s="43">
        <v>455</v>
      </c>
      <c r="D636" s="36">
        <v>12.01</v>
      </c>
      <c r="E636" s="10"/>
      <c r="F636" s="10"/>
      <c r="G636" s="10"/>
      <c r="H636" s="10"/>
    </row>
    <row r="637" spans="1:8" s="21" customFormat="1" x14ac:dyDescent="0.25">
      <c r="A637" s="91">
        <f>A636+3</f>
        <v>40749</v>
      </c>
      <c r="B637" s="43">
        <v>165.53</v>
      </c>
      <c r="C637" s="43">
        <v>455</v>
      </c>
      <c r="D637" s="36">
        <v>12</v>
      </c>
      <c r="E637" s="10"/>
      <c r="F637" s="10"/>
      <c r="G637" s="10"/>
      <c r="H637" s="10"/>
    </row>
    <row r="638" spans="1:8" s="21" customFormat="1" x14ac:dyDescent="0.25">
      <c r="A638" s="91">
        <f>A637+1</f>
        <v>40750</v>
      </c>
      <c r="B638" s="43">
        <v>164</v>
      </c>
      <c r="C638" s="43">
        <v>450</v>
      </c>
      <c r="D638" s="36">
        <v>12</v>
      </c>
      <c r="E638" s="10"/>
      <c r="F638" s="10"/>
      <c r="G638" s="10"/>
      <c r="H638" s="10"/>
    </row>
    <row r="639" spans="1:8" s="21" customFormat="1" x14ac:dyDescent="0.25">
      <c r="A639" s="91">
        <f>A638+1</f>
        <v>40751</v>
      </c>
      <c r="B639" s="43">
        <v>162.88</v>
      </c>
      <c r="C639" s="43">
        <v>449</v>
      </c>
      <c r="D639" s="36">
        <v>10.5</v>
      </c>
      <c r="E639" s="10"/>
      <c r="F639" s="10"/>
      <c r="G639" s="10"/>
      <c r="H639" s="10"/>
    </row>
    <row r="640" spans="1:8" s="21" customFormat="1" x14ac:dyDescent="0.25">
      <c r="A640" s="91">
        <f>A639+1</f>
        <v>40752</v>
      </c>
      <c r="B640" s="43">
        <v>163.25</v>
      </c>
      <c r="C640" s="43">
        <v>440</v>
      </c>
      <c r="D640" s="36">
        <v>10.5</v>
      </c>
      <c r="E640" s="10"/>
      <c r="F640" s="10"/>
      <c r="G640" s="10"/>
      <c r="H640" s="10"/>
    </row>
    <row r="641" spans="1:8" s="21" customFormat="1" x14ac:dyDescent="0.25">
      <c r="A641" s="91">
        <f>A640+1</f>
        <v>40753</v>
      </c>
      <c r="B641" s="43">
        <v>163.69</v>
      </c>
      <c r="C641" s="43">
        <v>420</v>
      </c>
      <c r="D641" s="36">
        <v>11</v>
      </c>
      <c r="E641" s="10"/>
      <c r="F641" s="10"/>
      <c r="G641" s="10"/>
      <c r="H641" s="10"/>
    </row>
    <row r="642" spans="1:8" s="21" customFormat="1" x14ac:dyDescent="0.25">
      <c r="A642" s="91">
        <f>A641+3</f>
        <v>40756</v>
      </c>
      <c r="B642" s="43">
        <v>163.33000000000001</v>
      </c>
      <c r="C642" s="43">
        <v>430</v>
      </c>
      <c r="D642" s="36">
        <v>11.63</v>
      </c>
      <c r="E642" s="10"/>
      <c r="F642" s="10"/>
      <c r="G642" s="10"/>
      <c r="H642" s="10"/>
    </row>
    <row r="643" spans="1:8" s="21" customFormat="1" x14ac:dyDescent="0.25">
      <c r="A643" s="91">
        <f>A642+1</f>
        <v>40757</v>
      </c>
      <c r="B643" s="43">
        <v>163.95</v>
      </c>
      <c r="C643" s="43">
        <v>440</v>
      </c>
      <c r="D643" s="36">
        <v>11.63</v>
      </c>
      <c r="E643" s="10"/>
      <c r="F643" s="10"/>
      <c r="G643" s="10"/>
      <c r="H643" s="10"/>
    </row>
    <row r="644" spans="1:8" s="21" customFormat="1" x14ac:dyDescent="0.25">
      <c r="A644" s="91">
        <f>A643+1</f>
        <v>40758</v>
      </c>
      <c r="B644" s="43">
        <v>164.23</v>
      </c>
      <c r="C644" s="43">
        <v>445</v>
      </c>
      <c r="D644" s="36">
        <v>12</v>
      </c>
      <c r="E644" s="10"/>
      <c r="F644" s="10"/>
      <c r="G644" s="10"/>
      <c r="H644" s="10"/>
    </row>
    <row r="645" spans="1:8" s="21" customFormat="1" x14ac:dyDescent="0.25">
      <c r="A645" s="91">
        <f>A644+1</f>
        <v>40759</v>
      </c>
      <c r="B645" s="43">
        <v>164.14</v>
      </c>
      <c r="C645" s="43">
        <v>445</v>
      </c>
      <c r="D645" s="36">
        <v>11.7</v>
      </c>
      <c r="E645" s="10"/>
      <c r="F645" s="10"/>
      <c r="G645" s="10"/>
      <c r="H645" s="10"/>
    </row>
    <row r="646" spans="1:8" s="21" customFormat="1" x14ac:dyDescent="0.25">
      <c r="A646" s="91">
        <f>A645+1</f>
        <v>40760</v>
      </c>
      <c r="B646" s="43">
        <v>163.63</v>
      </c>
      <c r="C646" s="43">
        <v>440</v>
      </c>
      <c r="D646" s="36">
        <v>11</v>
      </c>
      <c r="E646" s="10"/>
      <c r="F646" s="10"/>
      <c r="G646" s="10"/>
      <c r="H646" s="10"/>
    </row>
    <row r="647" spans="1:8" s="21" customFormat="1" x14ac:dyDescent="0.25">
      <c r="A647" s="91">
        <f>A646+3</f>
        <v>40763</v>
      </c>
      <c r="B647" s="43">
        <v>163.63</v>
      </c>
      <c r="C647" s="43">
        <v>440</v>
      </c>
      <c r="D647" s="36">
        <v>11</v>
      </c>
      <c r="E647" s="10"/>
      <c r="F647" s="10"/>
      <c r="G647" s="10"/>
      <c r="H647" s="10"/>
    </row>
    <row r="648" spans="1:8" s="21" customFormat="1" x14ac:dyDescent="0.25">
      <c r="A648" s="91">
        <f>A647+1</f>
        <v>40764</v>
      </c>
      <c r="B648" s="43">
        <v>163.63</v>
      </c>
      <c r="C648" s="43">
        <v>440</v>
      </c>
      <c r="D648" s="36">
        <v>11</v>
      </c>
      <c r="E648" s="10"/>
      <c r="F648" s="10"/>
      <c r="G648" s="10"/>
      <c r="H648" s="10"/>
    </row>
    <row r="649" spans="1:8" s="21" customFormat="1" x14ac:dyDescent="0.25">
      <c r="A649" s="91">
        <f>A648+1</f>
        <v>40765</v>
      </c>
      <c r="B649" s="43">
        <v>156.46</v>
      </c>
      <c r="C649" s="43">
        <v>440</v>
      </c>
      <c r="D649" s="36">
        <v>11</v>
      </c>
      <c r="E649" s="10"/>
      <c r="F649" s="10"/>
      <c r="G649" s="10"/>
      <c r="H649" s="10"/>
    </row>
    <row r="650" spans="1:8" s="21" customFormat="1" x14ac:dyDescent="0.25">
      <c r="A650" s="91">
        <f>A649+1</f>
        <v>40766</v>
      </c>
      <c r="B650" s="43">
        <v>162.54</v>
      </c>
      <c r="C650" s="43">
        <v>440</v>
      </c>
      <c r="D650" s="36">
        <v>11</v>
      </c>
      <c r="E650" s="10"/>
      <c r="F650" s="10"/>
      <c r="G650" s="10"/>
      <c r="H650" s="10"/>
    </row>
    <row r="651" spans="1:8" s="21" customFormat="1" x14ac:dyDescent="0.25">
      <c r="A651" s="91">
        <f>A650+1</f>
        <v>40767</v>
      </c>
      <c r="B651" s="43">
        <v>161.97</v>
      </c>
      <c r="C651" s="43">
        <v>439.98</v>
      </c>
      <c r="D651" s="36">
        <v>10.8</v>
      </c>
      <c r="E651" s="10"/>
      <c r="F651" s="10"/>
      <c r="G651" s="10"/>
      <c r="H651" s="10"/>
    </row>
    <row r="652" spans="1:8" s="21" customFormat="1" x14ac:dyDescent="0.25">
      <c r="A652" s="91">
        <f>A651+3</f>
        <v>40770</v>
      </c>
      <c r="B652" s="43">
        <v>161.77000000000001</v>
      </c>
      <c r="C652" s="43">
        <v>440</v>
      </c>
      <c r="D652" s="36">
        <v>10.5</v>
      </c>
      <c r="E652" s="10"/>
      <c r="F652" s="10"/>
      <c r="G652" s="10"/>
      <c r="H652" s="10"/>
    </row>
    <row r="653" spans="1:8" x14ac:dyDescent="0.25">
      <c r="A653" s="91">
        <f>A652+1</f>
        <v>40771</v>
      </c>
      <c r="B653" s="43">
        <v>161.83000000000001</v>
      </c>
      <c r="C653" s="43">
        <v>430.1</v>
      </c>
      <c r="D653" s="36">
        <v>10.5</v>
      </c>
    </row>
    <row r="654" spans="1:8" s="21" customFormat="1" x14ac:dyDescent="0.25">
      <c r="A654" s="91">
        <f>A653+1</f>
        <v>40772</v>
      </c>
      <c r="B654" s="43">
        <v>161.28</v>
      </c>
      <c r="C654" s="43">
        <v>420</v>
      </c>
      <c r="D654" s="36">
        <v>10</v>
      </c>
      <c r="E654" s="10"/>
      <c r="F654" s="10"/>
      <c r="G654" s="10"/>
      <c r="H654" s="10"/>
    </row>
    <row r="655" spans="1:8" s="21" customFormat="1" x14ac:dyDescent="0.25">
      <c r="A655" s="91">
        <f>A654+1</f>
        <v>40773</v>
      </c>
      <c r="B655" s="43">
        <v>160.91999999999999</v>
      </c>
      <c r="C655" s="43">
        <v>420</v>
      </c>
      <c r="D655" s="36">
        <v>10</v>
      </c>
      <c r="E655" s="10"/>
      <c r="F655" s="10"/>
      <c r="G655" s="10"/>
      <c r="H655" s="10"/>
    </row>
    <row r="656" spans="1:8" s="21" customFormat="1" x14ac:dyDescent="0.25">
      <c r="A656" s="91">
        <f>A655+1</f>
        <v>40774</v>
      </c>
      <c r="B656" s="43">
        <v>160.52000000000001</v>
      </c>
      <c r="C656" s="43">
        <v>417.01</v>
      </c>
      <c r="D656" s="36">
        <v>10</v>
      </c>
      <c r="E656" s="10"/>
      <c r="F656" s="10"/>
      <c r="G656" s="10"/>
      <c r="H656" s="10"/>
    </row>
    <row r="657" spans="1:8" s="21" customFormat="1" x14ac:dyDescent="0.25">
      <c r="A657" s="91">
        <f>A656+3</f>
        <v>40777</v>
      </c>
      <c r="B657" s="43">
        <v>160.13</v>
      </c>
      <c r="C657" s="43">
        <v>415</v>
      </c>
      <c r="D657" s="36">
        <v>10</v>
      </c>
      <c r="E657" s="10"/>
      <c r="F657" s="10"/>
      <c r="G657" s="10"/>
      <c r="H657" s="10"/>
    </row>
    <row r="658" spans="1:8" s="21" customFormat="1" x14ac:dyDescent="0.25">
      <c r="A658" s="91">
        <f>A657+1</f>
        <v>40778</v>
      </c>
      <c r="B658" s="43">
        <v>160.63</v>
      </c>
      <c r="C658" s="43">
        <v>415</v>
      </c>
      <c r="D658" s="36">
        <v>10</v>
      </c>
      <c r="E658" s="10"/>
      <c r="F658" s="10"/>
      <c r="G658" s="10"/>
      <c r="H658" s="10"/>
    </row>
    <row r="659" spans="1:8" s="21" customFormat="1" x14ac:dyDescent="0.25">
      <c r="A659" s="91">
        <f>A658+1</f>
        <v>40779</v>
      </c>
      <c r="B659" s="43">
        <v>159.80000000000001</v>
      </c>
      <c r="C659" s="43">
        <v>415</v>
      </c>
      <c r="D659" s="36">
        <v>10</v>
      </c>
      <c r="E659" s="10"/>
      <c r="F659" s="10"/>
      <c r="G659" s="10"/>
      <c r="H659" s="10"/>
    </row>
    <row r="660" spans="1:8" s="21" customFormat="1" x14ac:dyDescent="0.25">
      <c r="A660" s="91">
        <f>A659+1</f>
        <v>40780</v>
      </c>
      <c r="B660" s="43">
        <v>159.59</v>
      </c>
      <c r="C660" s="43">
        <v>415</v>
      </c>
      <c r="D660" s="36">
        <v>10</v>
      </c>
      <c r="E660" s="10"/>
      <c r="F660" s="10"/>
      <c r="G660" s="10"/>
      <c r="H660" s="10"/>
    </row>
    <row r="661" spans="1:8" s="21" customFormat="1" x14ac:dyDescent="0.25">
      <c r="A661" s="91">
        <f>A660+1</f>
        <v>40781</v>
      </c>
      <c r="B661" s="43">
        <v>159.79</v>
      </c>
      <c r="C661" s="43">
        <v>411</v>
      </c>
      <c r="D661" s="36">
        <v>10</v>
      </c>
      <c r="E661" s="10"/>
      <c r="F661" s="10"/>
      <c r="G661" s="10"/>
      <c r="H661" s="10"/>
    </row>
    <row r="662" spans="1:8" s="21" customFormat="1" x14ac:dyDescent="0.25">
      <c r="A662" s="91">
        <f>A661+3</f>
        <v>40784</v>
      </c>
      <c r="B662" s="43">
        <v>160.58000000000001</v>
      </c>
      <c r="C662" s="43">
        <v>415</v>
      </c>
      <c r="D662" s="36">
        <v>10</v>
      </c>
      <c r="E662" s="10"/>
      <c r="F662" s="10"/>
      <c r="G662" s="10"/>
      <c r="H662" s="10"/>
    </row>
    <row r="663" spans="1:8" s="21" customFormat="1" x14ac:dyDescent="0.25">
      <c r="A663" s="91">
        <f>A662+1</f>
        <v>40785</v>
      </c>
      <c r="B663" s="43">
        <v>161.01</v>
      </c>
      <c r="C663" s="43">
        <v>415</v>
      </c>
      <c r="D663" s="36">
        <v>9.5500000000000007</v>
      </c>
      <c r="E663" s="10"/>
      <c r="F663" s="10"/>
      <c r="G663" s="10"/>
      <c r="H663" s="10"/>
    </row>
    <row r="664" spans="1:8" s="21" customFormat="1" x14ac:dyDescent="0.25">
      <c r="A664" s="91">
        <f>A663+1</f>
        <v>40786</v>
      </c>
      <c r="B664" s="43">
        <v>160.53</v>
      </c>
      <c r="C664" s="43">
        <v>415</v>
      </c>
      <c r="D664" s="36">
        <v>9.5</v>
      </c>
      <c r="E664" s="10"/>
      <c r="F664" s="10"/>
      <c r="G664" s="10"/>
      <c r="H664" s="10"/>
    </row>
    <row r="665" spans="1:8" s="21" customFormat="1" x14ac:dyDescent="0.25">
      <c r="A665" s="91">
        <f>A664+1</f>
        <v>40787</v>
      </c>
      <c r="B665" s="43">
        <v>161.43</v>
      </c>
      <c r="C665" s="43">
        <v>415</v>
      </c>
      <c r="D665" s="36">
        <v>9.3000000000000007</v>
      </c>
      <c r="E665" s="10"/>
      <c r="F665" s="10"/>
      <c r="G665" s="10"/>
      <c r="H665" s="10"/>
    </row>
    <row r="666" spans="1:8" s="21" customFormat="1" x14ac:dyDescent="0.25">
      <c r="A666" s="91">
        <f>A665+1</f>
        <v>40788</v>
      </c>
      <c r="B666" s="43">
        <v>161.22999999999999</v>
      </c>
      <c r="C666" s="43">
        <v>414.9</v>
      </c>
      <c r="D666" s="36">
        <v>9.3000000000000007</v>
      </c>
      <c r="E666" s="10"/>
      <c r="F666" s="10"/>
      <c r="G666" s="10"/>
      <c r="H666" s="10"/>
    </row>
    <row r="667" spans="1:8" s="21" customFormat="1" x14ac:dyDescent="0.25">
      <c r="A667" s="91">
        <f>A666+3</f>
        <v>40791</v>
      </c>
      <c r="B667" s="43">
        <v>160.83000000000001</v>
      </c>
      <c r="C667" s="43">
        <v>400</v>
      </c>
      <c r="D667" s="36">
        <v>9</v>
      </c>
      <c r="E667" s="10"/>
      <c r="F667" s="10"/>
      <c r="G667" s="10"/>
      <c r="H667" s="10"/>
    </row>
    <row r="668" spans="1:8" s="21" customFormat="1" x14ac:dyDescent="0.25">
      <c r="A668" s="91">
        <f>A667+1</f>
        <v>40792</v>
      </c>
      <c r="B668" s="43">
        <v>160.58000000000001</v>
      </c>
      <c r="C668" s="43">
        <v>400</v>
      </c>
      <c r="D668" s="36">
        <v>9</v>
      </c>
      <c r="E668" s="10"/>
      <c r="F668" s="10"/>
      <c r="G668" s="10"/>
      <c r="H668" s="10"/>
    </row>
    <row r="669" spans="1:8" s="21" customFormat="1" x14ac:dyDescent="0.25">
      <c r="A669" s="91">
        <f>A668+1</f>
        <v>40793</v>
      </c>
      <c r="B669" s="43">
        <v>159.72999999999999</v>
      </c>
      <c r="C669" s="43">
        <v>390</v>
      </c>
      <c r="D669" s="36">
        <v>9</v>
      </c>
      <c r="E669" s="10"/>
      <c r="F669" s="10"/>
      <c r="G669" s="10"/>
      <c r="H669" s="10"/>
    </row>
    <row r="670" spans="1:8" s="21" customFormat="1" x14ac:dyDescent="0.25">
      <c r="A670" s="91">
        <f>A669+1</f>
        <v>40794</v>
      </c>
      <c r="B670" s="43">
        <v>160.15</v>
      </c>
      <c r="C670" s="43">
        <v>379</v>
      </c>
      <c r="D670" s="36">
        <v>9.01</v>
      </c>
      <c r="E670" s="10"/>
      <c r="F670" s="10"/>
      <c r="G670" s="10"/>
      <c r="H670" s="10"/>
    </row>
    <row r="671" spans="1:8" s="21" customFormat="1" x14ac:dyDescent="0.25">
      <c r="A671" s="91">
        <f>A670+1</f>
        <v>40795</v>
      </c>
      <c r="B671" s="43">
        <v>160.84</v>
      </c>
      <c r="C671" s="43">
        <v>379</v>
      </c>
      <c r="D671" s="36">
        <v>9.5</v>
      </c>
      <c r="E671" s="10"/>
      <c r="F671" s="10"/>
      <c r="G671" s="10"/>
      <c r="H671" s="10"/>
    </row>
    <row r="672" spans="1:8" s="21" customFormat="1" x14ac:dyDescent="0.25">
      <c r="A672" s="91">
        <f>A671+3</f>
        <v>40798</v>
      </c>
      <c r="B672" s="43">
        <v>160.82</v>
      </c>
      <c r="C672" s="43">
        <v>379</v>
      </c>
      <c r="D672" s="36">
        <v>9.52</v>
      </c>
      <c r="E672" s="10"/>
      <c r="F672" s="10"/>
      <c r="G672" s="10"/>
      <c r="H672" s="10"/>
    </row>
    <row r="673" spans="1:8" s="21" customFormat="1" x14ac:dyDescent="0.25">
      <c r="A673" s="91">
        <f>A672+1</f>
        <v>40799</v>
      </c>
      <c r="B673" s="43">
        <v>160.66</v>
      </c>
      <c r="C673" s="43">
        <v>379</v>
      </c>
      <c r="D673" s="36">
        <v>9.6</v>
      </c>
      <c r="E673" s="10"/>
      <c r="F673" s="10"/>
      <c r="G673" s="10"/>
      <c r="H673" s="10"/>
    </row>
    <row r="674" spans="1:8" s="21" customFormat="1" x14ac:dyDescent="0.25">
      <c r="A674" s="91">
        <f>A673+1</f>
        <v>40800</v>
      </c>
      <c r="B674" s="43">
        <v>160.02000000000001</v>
      </c>
      <c r="C674" s="43">
        <v>390</v>
      </c>
      <c r="D674" s="36">
        <v>9.8000000000000007</v>
      </c>
      <c r="E674" s="10"/>
      <c r="F674" s="10"/>
      <c r="G674" s="10"/>
      <c r="H674" s="10"/>
    </row>
    <row r="675" spans="1:8" s="21" customFormat="1" x14ac:dyDescent="0.25">
      <c r="A675" s="91">
        <f>A674+1</f>
        <v>40801</v>
      </c>
      <c r="B675" s="43">
        <v>160.93</v>
      </c>
      <c r="C675" s="43">
        <v>400</v>
      </c>
      <c r="D675" s="36">
        <v>9.8000000000000007</v>
      </c>
      <c r="E675" s="10"/>
      <c r="F675" s="10"/>
      <c r="G675" s="10"/>
      <c r="H675" s="10"/>
    </row>
    <row r="676" spans="1:8" s="21" customFormat="1" x14ac:dyDescent="0.25">
      <c r="A676" s="91">
        <f>A675+1</f>
        <v>40802</v>
      </c>
      <c r="B676" s="43">
        <v>160.69999999999999</v>
      </c>
      <c r="C676" s="43">
        <v>400</v>
      </c>
      <c r="D676" s="36">
        <v>9.8000000000000007</v>
      </c>
      <c r="E676" s="10"/>
      <c r="F676" s="10"/>
      <c r="G676" s="10"/>
      <c r="H676" s="10"/>
    </row>
    <row r="677" spans="1:8" s="21" customFormat="1" x14ac:dyDescent="0.25">
      <c r="A677" s="91">
        <f>A676+3</f>
        <v>40805</v>
      </c>
      <c r="B677" s="43">
        <v>160</v>
      </c>
      <c r="C677" s="43">
        <v>410</v>
      </c>
      <c r="D677" s="36">
        <v>9.8000000000000007</v>
      </c>
      <c r="E677" s="10"/>
      <c r="F677" s="10"/>
      <c r="G677" s="10"/>
      <c r="H677" s="10"/>
    </row>
    <row r="678" spans="1:8" s="21" customFormat="1" x14ac:dyDescent="0.25">
      <c r="A678" s="91">
        <f>A677+1</f>
        <v>40806</v>
      </c>
      <c r="B678" s="43">
        <v>160.61000000000001</v>
      </c>
      <c r="C678" s="43">
        <v>410</v>
      </c>
      <c r="D678" s="36">
        <v>9.8000000000000007</v>
      </c>
      <c r="E678" s="10"/>
      <c r="F678" s="10"/>
      <c r="G678" s="10"/>
      <c r="H678" s="10"/>
    </row>
    <row r="679" spans="1:8" s="21" customFormat="1" x14ac:dyDescent="0.25">
      <c r="A679" s="91">
        <f>A678+1</f>
        <v>40807</v>
      </c>
      <c r="B679" s="43">
        <v>159.63</v>
      </c>
      <c r="C679" s="43">
        <v>402</v>
      </c>
      <c r="D679" s="36">
        <v>10</v>
      </c>
      <c r="E679" s="10"/>
      <c r="F679" s="10"/>
      <c r="G679" s="10"/>
      <c r="H679" s="10"/>
    </row>
    <row r="680" spans="1:8" s="21" customFormat="1" x14ac:dyDescent="0.25">
      <c r="A680" s="91">
        <f>A679+1</f>
        <v>40808</v>
      </c>
      <c r="B680" s="43">
        <v>158.29</v>
      </c>
      <c r="C680" s="43">
        <v>400</v>
      </c>
      <c r="D680" s="36">
        <v>10</v>
      </c>
      <c r="E680" s="10"/>
      <c r="F680" s="10"/>
      <c r="G680" s="10"/>
      <c r="H680" s="10"/>
    </row>
    <row r="681" spans="1:8" s="21" customFormat="1" x14ac:dyDescent="0.25">
      <c r="A681" s="91">
        <f>A680+1</f>
        <v>40809</v>
      </c>
      <c r="B681" s="43">
        <v>157.94</v>
      </c>
      <c r="C681" s="43">
        <v>405</v>
      </c>
      <c r="D681" s="36">
        <v>10</v>
      </c>
      <c r="E681" s="10"/>
      <c r="F681" s="10"/>
      <c r="G681" s="10"/>
      <c r="H681" s="10"/>
    </row>
    <row r="682" spans="1:8" s="21" customFormat="1" x14ac:dyDescent="0.25">
      <c r="A682" s="91">
        <f>A681+3</f>
        <v>40812</v>
      </c>
      <c r="B682" s="43">
        <v>156.87</v>
      </c>
      <c r="C682" s="43">
        <v>405</v>
      </c>
      <c r="D682" s="36">
        <v>10.5</v>
      </c>
      <c r="E682" s="10"/>
      <c r="F682" s="10"/>
      <c r="G682" s="10"/>
      <c r="H682" s="10"/>
    </row>
    <row r="683" spans="1:8" s="21" customFormat="1" x14ac:dyDescent="0.25">
      <c r="A683" s="91">
        <f>A682+1</f>
        <v>40813</v>
      </c>
      <c r="B683" s="43">
        <v>155.52000000000001</v>
      </c>
      <c r="C683" s="43">
        <v>405</v>
      </c>
      <c r="D683" s="36">
        <v>10.5</v>
      </c>
      <c r="E683" s="10"/>
      <c r="F683" s="10"/>
      <c r="G683" s="10"/>
      <c r="H683" s="10"/>
    </row>
    <row r="684" spans="1:8" s="21" customFormat="1" x14ac:dyDescent="0.25">
      <c r="A684" s="91">
        <f>A683+1</f>
        <v>40814</v>
      </c>
      <c r="B684" s="43">
        <v>155.72999999999999</v>
      </c>
      <c r="C684" s="43">
        <v>408</v>
      </c>
      <c r="D684" s="36">
        <v>10.5</v>
      </c>
      <c r="E684" s="10"/>
      <c r="F684" s="10"/>
      <c r="G684" s="10"/>
      <c r="H684" s="10"/>
    </row>
    <row r="685" spans="1:8" s="21" customFormat="1" x14ac:dyDescent="0.25">
      <c r="A685" s="91">
        <f>A684+1</f>
        <v>40815</v>
      </c>
      <c r="B685" s="43">
        <v>154.82</v>
      </c>
      <c r="C685" s="43">
        <v>400</v>
      </c>
      <c r="D685" s="36">
        <v>10.51</v>
      </c>
      <c r="E685" s="10"/>
      <c r="F685" s="10"/>
      <c r="G685" s="10"/>
      <c r="H685" s="10"/>
    </row>
    <row r="686" spans="1:8" s="21" customFormat="1" x14ac:dyDescent="0.25">
      <c r="A686" s="91">
        <f>A685+1</f>
        <v>40816</v>
      </c>
      <c r="B686" s="43">
        <v>155.82</v>
      </c>
      <c r="C686" s="43">
        <v>400</v>
      </c>
      <c r="D686" s="36">
        <v>10.5</v>
      </c>
      <c r="E686" s="10"/>
      <c r="F686" s="10"/>
      <c r="G686" s="10"/>
      <c r="H686" s="10"/>
    </row>
    <row r="687" spans="1:8" s="21" customFormat="1" x14ac:dyDescent="0.25">
      <c r="A687" s="91">
        <f>A686+3</f>
        <v>40819</v>
      </c>
      <c r="B687" s="43">
        <v>155.44999999999999</v>
      </c>
      <c r="C687" s="43">
        <v>399</v>
      </c>
      <c r="D687" s="36">
        <v>10.51</v>
      </c>
      <c r="E687" s="10"/>
      <c r="F687" s="10"/>
      <c r="G687" s="10"/>
      <c r="H687" s="10"/>
    </row>
    <row r="688" spans="1:8" s="21" customFormat="1" x14ac:dyDescent="0.25">
      <c r="A688" s="91">
        <f>A687+1</f>
        <v>40820</v>
      </c>
      <c r="B688" s="43">
        <v>154.77000000000001</v>
      </c>
      <c r="C688" s="43">
        <v>398</v>
      </c>
      <c r="D688" s="36">
        <v>10.5</v>
      </c>
      <c r="E688" s="10"/>
      <c r="F688" s="10"/>
      <c r="G688" s="10"/>
      <c r="H688" s="10"/>
    </row>
    <row r="689" spans="1:8" s="21" customFormat="1" x14ac:dyDescent="0.25">
      <c r="A689" s="91">
        <f>A688+1</f>
        <v>40821</v>
      </c>
      <c r="B689" s="43">
        <v>153.54</v>
      </c>
      <c r="C689" s="43">
        <v>389.99</v>
      </c>
      <c r="D689" s="36">
        <v>10.5</v>
      </c>
      <c r="E689" s="10"/>
      <c r="F689" s="10"/>
      <c r="G689" s="10"/>
      <c r="H689" s="10"/>
    </row>
    <row r="690" spans="1:8" s="21" customFormat="1" x14ac:dyDescent="0.25">
      <c r="A690" s="91">
        <f>A689+1</f>
        <v>40822</v>
      </c>
      <c r="B690" s="43">
        <v>152.91</v>
      </c>
      <c r="C690" s="43">
        <v>390</v>
      </c>
      <c r="D690" s="36">
        <v>10.5</v>
      </c>
      <c r="E690" s="10"/>
      <c r="F690" s="10"/>
      <c r="G690" s="10"/>
      <c r="H690" s="10"/>
    </row>
    <row r="691" spans="1:8" s="21" customFormat="1" x14ac:dyDescent="0.25">
      <c r="A691" s="91">
        <f>A690+1</f>
        <v>40823</v>
      </c>
      <c r="B691" s="43">
        <v>152.24</v>
      </c>
      <c r="C691" s="43">
        <v>386.88</v>
      </c>
      <c r="D691" s="36">
        <v>10.5</v>
      </c>
      <c r="E691" s="10"/>
      <c r="F691" s="10"/>
      <c r="G691" s="10"/>
      <c r="H691" s="10"/>
    </row>
    <row r="692" spans="1:8" s="21" customFormat="1" x14ac:dyDescent="0.25">
      <c r="A692" s="91">
        <f>A691+3</f>
        <v>40826</v>
      </c>
      <c r="B692" s="43">
        <v>150.63</v>
      </c>
      <c r="C692" s="43">
        <v>380</v>
      </c>
      <c r="D692" s="36">
        <v>10.5</v>
      </c>
      <c r="E692" s="10"/>
      <c r="F692" s="10"/>
      <c r="G692" s="10"/>
      <c r="H692" s="10"/>
    </row>
    <row r="693" spans="1:8" s="21" customFormat="1" x14ac:dyDescent="0.25">
      <c r="A693" s="91">
        <f>A692+1</f>
        <v>40827</v>
      </c>
      <c r="B693" s="43">
        <v>147.57</v>
      </c>
      <c r="C693" s="43">
        <v>368</v>
      </c>
      <c r="D693" s="36">
        <v>10.5</v>
      </c>
      <c r="E693" s="10"/>
      <c r="F693" s="10"/>
      <c r="G693" s="10"/>
      <c r="H693" s="10"/>
    </row>
    <row r="694" spans="1:8" s="21" customFormat="1" x14ac:dyDescent="0.25">
      <c r="A694" s="91">
        <f>A693+1</f>
        <v>40828</v>
      </c>
      <c r="B694" s="43">
        <v>147.34</v>
      </c>
      <c r="C694" s="43">
        <v>380</v>
      </c>
      <c r="D694" s="36">
        <v>10.5</v>
      </c>
      <c r="E694" s="10"/>
      <c r="F694" s="10"/>
      <c r="G694" s="10"/>
      <c r="H694" s="10"/>
    </row>
    <row r="695" spans="1:8" s="21" customFormat="1" x14ac:dyDescent="0.25">
      <c r="A695" s="91">
        <f>A694+1</f>
        <v>40829</v>
      </c>
      <c r="B695" s="43">
        <v>147.33000000000001</v>
      </c>
      <c r="C695" s="43">
        <v>380</v>
      </c>
      <c r="D695" s="36">
        <v>10.5</v>
      </c>
      <c r="E695" s="10"/>
      <c r="F695" s="10"/>
      <c r="G695" s="10"/>
      <c r="H695" s="10"/>
    </row>
    <row r="696" spans="1:8" s="21" customFormat="1" x14ac:dyDescent="0.25">
      <c r="A696" s="91">
        <f>A695+1</f>
        <v>40830</v>
      </c>
      <c r="B696" s="43">
        <v>146.91</v>
      </c>
      <c r="C696" s="43">
        <v>375</v>
      </c>
      <c r="D696" s="36">
        <v>10.4</v>
      </c>
      <c r="E696" s="10"/>
      <c r="F696" s="10"/>
      <c r="G696" s="10"/>
      <c r="H696" s="10"/>
    </row>
    <row r="697" spans="1:8" s="21" customFormat="1" x14ac:dyDescent="0.25">
      <c r="A697" s="91">
        <f>A696+3</f>
        <v>40833</v>
      </c>
      <c r="B697" s="43">
        <v>145.49</v>
      </c>
      <c r="C697" s="43">
        <v>370</v>
      </c>
      <c r="D697" s="36">
        <v>9.5</v>
      </c>
      <c r="E697" s="10"/>
      <c r="F697" s="10"/>
      <c r="G697" s="10"/>
      <c r="H697" s="10"/>
    </row>
    <row r="698" spans="1:8" s="21" customFormat="1" x14ac:dyDescent="0.25">
      <c r="A698" s="91">
        <f>A697+1</f>
        <v>40834</v>
      </c>
      <c r="B698" s="43">
        <v>144.53</v>
      </c>
      <c r="C698" s="43">
        <v>370</v>
      </c>
      <c r="D698" s="36">
        <v>9.5</v>
      </c>
      <c r="E698" s="10"/>
      <c r="F698" s="10"/>
      <c r="G698" s="10"/>
      <c r="H698" s="10"/>
    </row>
    <row r="699" spans="1:8" s="21" customFormat="1" x14ac:dyDescent="0.25">
      <c r="A699" s="91">
        <f>A698+1</f>
        <v>40835</v>
      </c>
      <c r="B699" s="43">
        <v>144.34</v>
      </c>
      <c r="C699" s="43">
        <v>370</v>
      </c>
      <c r="D699" s="36">
        <v>9.5</v>
      </c>
      <c r="E699" s="10"/>
      <c r="F699" s="10"/>
      <c r="G699" s="10"/>
      <c r="H699" s="10"/>
    </row>
    <row r="700" spans="1:8" x14ac:dyDescent="0.25">
      <c r="A700" s="91">
        <f>A699+1</f>
        <v>40836</v>
      </c>
      <c r="B700" s="43">
        <v>143.43</v>
      </c>
      <c r="C700" s="43">
        <v>370</v>
      </c>
      <c r="D700" s="36">
        <v>8.6999999999999993</v>
      </c>
    </row>
    <row r="701" spans="1:8" s="21" customFormat="1" x14ac:dyDescent="0.25">
      <c r="A701" s="91">
        <f>A700+1</f>
        <v>40837</v>
      </c>
      <c r="B701" s="43">
        <v>143.79</v>
      </c>
      <c r="C701" s="43">
        <v>374</v>
      </c>
      <c r="D701" s="36">
        <v>9</v>
      </c>
      <c r="E701" s="10"/>
      <c r="F701" s="10"/>
      <c r="G701" s="10"/>
      <c r="H701" s="10"/>
    </row>
    <row r="702" spans="1:8" s="21" customFormat="1" x14ac:dyDescent="0.25">
      <c r="A702" s="91">
        <f>A701+3</f>
        <v>40840</v>
      </c>
      <c r="B702" s="43">
        <v>143.80000000000001</v>
      </c>
      <c r="C702" s="43">
        <v>370</v>
      </c>
      <c r="D702" s="36">
        <v>9</v>
      </c>
      <c r="E702" s="10"/>
      <c r="F702" s="10"/>
      <c r="G702" s="10"/>
      <c r="H702" s="10"/>
    </row>
    <row r="703" spans="1:8" s="21" customFormat="1" x14ac:dyDescent="0.25">
      <c r="A703" s="91">
        <f>A702+1</f>
        <v>40841</v>
      </c>
      <c r="B703" s="43">
        <v>143.6</v>
      </c>
      <c r="C703" s="43">
        <v>369.99</v>
      </c>
      <c r="D703" s="36">
        <v>9</v>
      </c>
      <c r="E703" s="10"/>
      <c r="F703" s="10"/>
      <c r="G703" s="10"/>
      <c r="H703" s="10"/>
    </row>
    <row r="704" spans="1:8" s="21" customFormat="1" x14ac:dyDescent="0.25">
      <c r="A704" s="91">
        <f>A703+1</f>
        <v>40842</v>
      </c>
      <c r="B704" s="43">
        <v>143.72999999999999</v>
      </c>
      <c r="C704" s="43">
        <v>369.98</v>
      </c>
      <c r="D704" s="36">
        <v>9</v>
      </c>
      <c r="E704" s="10"/>
      <c r="F704" s="10"/>
      <c r="G704" s="10"/>
      <c r="H704" s="10"/>
    </row>
    <row r="705" spans="1:8" s="21" customFormat="1" x14ac:dyDescent="0.25">
      <c r="A705" s="91">
        <f>A704+1</f>
        <v>40843</v>
      </c>
      <c r="B705" s="43">
        <v>142.88999999999999</v>
      </c>
      <c r="C705" s="43">
        <v>368</v>
      </c>
      <c r="D705" s="36">
        <v>9</v>
      </c>
      <c r="E705" s="10"/>
      <c r="F705" s="10"/>
      <c r="G705" s="10"/>
      <c r="H705" s="10"/>
    </row>
    <row r="706" spans="1:8" s="21" customFormat="1" x14ac:dyDescent="0.25">
      <c r="A706" s="91">
        <f>A705+1</f>
        <v>40844</v>
      </c>
      <c r="B706" s="43">
        <v>143.9</v>
      </c>
      <c r="C706" s="43">
        <v>370</v>
      </c>
      <c r="D706" s="36">
        <v>9.9499999999999993</v>
      </c>
      <c r="E706" s="10"/>
      <c r="F706" s="10"/>
      <c r="G706" s="10"/>
      <c r="H706" s="10"/>
    </row>
    <row r="707" spans="1:8" s="21" customFormat="1" x14ac:dyDescent="0.25">
      <c r="A707" s="91">
        <f>A706+3</f>
        <v>40847</v>
      </c>
      <c r="B707" s="43">
        <v>143.9</v>
      </c>
      <c r="C707" s="43">
        <v>370</v>
      </c>
      <c r="D707" s="36">
        <v>9.5</v>
      </c>
      <c r="E707" s="10"/>
      <c r="F707" s="10"/>
      <c r="G707" s="10"/>
      <c r="H707" s="10"/>
    </row>
    <row r="708" spans="1:8" s="21" customFormat="1" x14ac:dyDescent="0.25">
      <c r="A708" s="91">
        <f>A707+1</f>
        <v>40848</v>
      </c>
      <c r="B708" s="43">
        <v>143.56</v>
      </c>
      <c r="C708" s="43">
        <v>370</v>
      </c>
      <c r="D708" s="36">
        <v>9.1</v>
      </c>
      <c r="E708" s="10"/>
      <c r="F708" s="10"/>
      <c r="G708" s="10"/>
      <c r="H708" s="10"/>
    </row>
    <row r="709" spans="1:8" s="21" customFormat="1" x14ac:dyDescent="0.25">
      <c r="A709" s="91">
        <f>A708+1</f>
        <v>40849</v>
      </c>
      <c r="B709" s="43">
        <v>144.13999999999999</v>
      </c>
      <c r="C709" s="43">
        <v>370</v>
      </c>
      <c r="D709" s="36">
        <v>9.17</v>
      </c>
      <c r="E709" s="10"/>
      <c r="F709" s="10"/>
      <c r="G709" s="10"/>
      <c r="H709" s="10"/>
    </row>
    <row r="710" spans="1:8" s="21" customFormat="1" x14ac:dyDescent="0.25">
      <c r="A710" s="91">
        <f>A709+1</f>
        <v>40850</v>
      </c>
      <c r="B710" s="43">
        <v>143.93</v>
      </c>
      <c r="C710" s="43">
        <v>365</v>
      </c>
      <c r="D710" s="36">
        <v>9.1999999999999993</v>
      </c>
      <c r="E710" s="10"/>
      <c r="F710" s="10"/>
      <c r="G710" s="10"/>
      <c r="H710" s="10"/>
    </row>
    <row r="711" spans="1:8" s="21" customFormat="1" x14ac:dyDescent="0.25">
      <c r="A711" s="91">
        <f>A710+1</f>
        <v>40851</v>
      </c>
      <c r="B711" s="43">
        <v>144.74</v>
      </c>
      <c r="C711" s="43">
        <v>370</v>
      </c>
      <c r="D711" s="36">
        <v>9.5</v>
      </c>
      <c r="E711" s="10"/>
      <c r="F711" s="10"/>
      <c r="G711" s="10"/>
      <c r="H711" s="10"/>
    </row>
    <row r="712" spans="1:8" s="21" customFormat="1" x14ac:dyDescent="0.25">
      <c r="A712" s="91">
        <f>A711+3</f>
        <v>40854</v>
      </c>
      <c r="B712" s="43">
        <v>145</v>
      </c>
      <c r="C712" s="43">
        <v>365</v>
      </c>
      <c r="D712" s="36">
        <v>9.3000000000000007</v>
      </c>
      <c r="E712" s="10"/>
      <c r="F712" s="10"/>
      <c r="G712" s="10"/>
      <c r="H712" s="10"/>
    </row>
    <row r="713" spans="1:8" s="21" customFormat="1" x14ac:dyDescent="0.25">
      <c r="A713" s="91">
        <f>A712+1</f>
        <v>40855</v>
      </c>
      <c r="B713" s="43">
        <v>145.06</v>
      </c>
      <c r="C713" s="43">
        <v>369</v>
      </c>
      <c r="D713" s="36">
        <v>10</v>
      </c>
      <c r="E713" s="10"/>
      <c r="F713" s="10"/>
      <c r="G713" s="10"/>
      <c r="H713" s="10"/>
    </row>
    <row r="714" spans="1:8" s="21" customFormat="1" x14ac:dyDescent="0.25">
      <c r="A714" s="91">
        <f>A713+1</f>
        <v>40856</v>
      </c>
      <c r="B714" s="43">
        <v>142.94</v>
      </c>
      <c r="C714" s="43">
        <v>370</v>
      </c>
      <c r="D714" s="36">
        <v>9.3000000000000007</v>
      </c>
      <c r="E714" s="10"/>
      <c r="F714" s="10"/>
      <c r="G714" s="10"/>
      <c r="H714" s="10"/>
    </row>
    <row r="715" spans="1:8" s="21" customFormat="1" x14ac:dyDescent="0.25">
      <c r="A715" s="91">
        <f>A714+1</f>
        <v>40857</v>
      </c>
      <c r="B715" s="43">
        <v>144.44999999999999</v>
      </c>
      <c r="C715" s="43">
        <v>370</v>
      </c>
      <c r="D715" s="36">
        <v>9.3000000000000007</v>
      </c>
      <c r="E715" s="10"/>
      <c r="F715" s="10"/>
      <c r="G715" s="10"/>
      <c r="H715" s="10"/>
    </row>
    <row r="716" spans="1:8" s="21" customFormat="1" x14ac:dyDescent="0.25">
      <c r="A716" s="91">
        <f>A715+1</f>
        <v>40858</v>
      </c>
      <c r="B716" s="43">
        <v>145.05000000000001</v>
      </c>
      <c r="C716" s="43">
        <v>370</v>
      </c>
      <c r="D716" s="36">
        <v>9.5</v>
      </c>
      <c r="E716" s="10"/>
      <c r="F716" s="10"/>
      <c r="G716" s="10"/>
      <c r="H716" s="10"/>
    </row>
    <row r="717" spans="1:8" s="21" customFormat="1" x14ac:dyDescent="0.25">
      <c r="A717" s="91">
        <f>A716+3</f>
        <v>40861</v>
      </c>
      <c r="B717" s="43">
        <v>145.27000000000001</v>
      </c>
      <c r="C717" s="43">
        <v>365</v>
      </c>
      <c r="D717" s="36">
        <v>10</v>
      </c>
      <c r="E717" s="10"/>
      <c r="F717" s="10"/>
      <c r="G717" s="10"/>
      <c r="H717" s="10"/>
    </row>
    <row r="718" spans="1:8" s="21" customFormat="1" x14ac:dyDescent="0.25">
      <c r="A718" s="91">
        <f>A717+1</f>
        <v>40862</v>
      </c>
      <c r="B718" s="43">
        <v>145.22</v>
      </c>
      <c r="C718" s="43">
        <v>370</v>
      </c>
      <c r="D718" s="36">
        <v>10.01</v>
      </c>
      <c r="E718" s="10"/>
      <c r="F718" s="10"/>
      <c r="G718" s="10"/>
      <c r="H718" s="10"/>
    </row>
    <row r="719" spans="1:8" s="21" customFormat="1" x14ac:dyDescent="0.25">
      <c r="A719" s="91">
        <f>A718+1</f>
        <v>40863</v>
      </c>
      <c r="B719" s="43">
        <v>143.12</v>
      </c>
      <c r="C719" s="43">
        <v>370</v>
      </c>
      <c r="D719" s="36">
        <v>10</v>
      </c>
      <c r="E719" s="10"/>
      <c r="F719" s="10"/>
      <c r="G719" s="10"/>
      <c r="H719" s="10"/>
    </row>
    <row r="720" spans="1:8" s="21" customFormat="1" x14ac:dyDescent="0.25">
      <c r="A720" s="91">
        <f>A719+1</f>
        <v>40864</v>
      </c>
      <c r="B720" s="43">
        <v>143.47999999999999</v>
      </c>
      <c r="C720" s="43">
        <v>370</v>
      </c>
      <c r="D720" s="36">
        <v>9.5</v>
      </c>
      <c r="E720" s="10"/>
      <c r="F720" s="10"/>
      <c r="G720" s="10"/>
      <c r="H720" s="10"/>
    </row>
    <row r="721" spans="1:8" s="21" customFormat="1" x14ac:dyDescent="0.25">
      <c r="A721" s="91">
        <f>A720+1</f>
        <v>40865</v>
      </c>
      <c r="B721" s="43">
        <v>143.66</v>
      </c>
      <c r="C721" s="43">
        <v>375</v>
      </c>
      <c r="D721" s="36">
        <v>9.5</v>
      </c>
      <c r="E721" s="10"/>
      <c r="F721" s="10"/>
      <c r="G721" s="10"/>
      <c r="H721" s="10"/>
    </row>
    <row r="722" spans="1:8" s="21" customFormat="1" x14ac:dyDescent="0.25">
      <c r="A722" s="91">
        <f>A721+3</f>
        <v>40868</v>
      </c>
      <c r="B722" s="43">
        <v>143.53</v>
      </c>
      <c r="C722" s="43">
        <v>375</v>
      </c>
      <c r="D722" s="36">
        <v>9.5</v>
      </c>
      <c r="E722" s="10"/>
      <c r="F722" s="10"/>
      <c r="G722" s="10"/>
      <c r="H722" s="10"/>
    </row>
    <row r="723" spans="1:8" s="21" customFormat="1" x14ac:dyDescent="0.25">
      <c r="A723" s="91">
        <f>A722+1</f>
        <v>40869</v>
      </c>
      <c r="B723" s="43">
        <v>142.68</v>
      </c>
      <c r="C723" s="43">
        <v>375</v>
      </c>
      <c r="D723" s="36">
        <v>9.3000000000000007</v>
      </c>
      <c r="E723" s="10"/>
      <c r="F723" s="10"/>
      <c r="G723" s="10"/>
      <c r="H723" s="10"/>
    </row>
    <row r="724" spans="1:8" s="21" customFormat="1" x14ac:dyDescent="0.25">
      <c r="A724" s="91">
        <f>A723+1</f>
        <v>40870</v>
      </c>
      <c r="B724" s="43">
        <v>143.58000000000001</v>
      </c>
      <c r="C724" s="43">
        <v>385</v>
      </c>
      <c r="D724" s="36">
        <v>9.1999999999999993</v>
      </c>
      <c r="E724" s="10"/>
      <c r="F724" s="10"/>
      <c r="G724" s="10"/>
      <c r="H724" s="10"/>
    </row>
    <row r="725" spans="1:8" s="21" customFormat="1" x14ac:dyDescent="0.25">
      <c r="A725" s="91">
        <f>A724+1</f>
        <v>40871</v>
      </c>
      <c r="B725" s="43">
        <v>143.94</v>
      </c>
      <c r="C725" s="43">
        <v>390</v>
      </c>
      <c r="D725" s="36">
        <v>9.4</v>
      </c>
      <c r="E725" s="10"/>
      <c r="F725" s="10"/>
      <c r="G725" s="10"/>
      <c r="H725" s="10"/>
    </row>
    <row r="726" spans="1:8" s="21" customFormat="1" x14ac:dyDescent="0.25">
      <c r="A726" s="91">
        <f>A725+1</f>
        <v>40872</v>
      </c>
      <c r="B726" s="43">
        <v>143.99</v>
      </c>
      <c r="C726" s="43">
        <v>400</v>
      </c>
      <c r="D726" s="36">
        <v>10</v>
      </c>
      <c r="E726" s="10"/>
      <c r="F726" s="10"/>
      <c r="G726" s="10"/>
      <c r="H726" s="10"/>
    </row>
    <row r="727" spans="1:8" s="21" customFormat="1" x14ac:dyDescent="0.25">
      <c r="A727" s="91">
        <f>A726+3</f>
        <v>40875</v>
      </c>
      <c r="B727" s="43">
        <v>143.75</v>
      </c>
      <c r="C727" s="43">
        <v>400</v>
      </c>
      <c r="D727" s="36">
        <v>10</v>
      </c>
      <c r="E727" s="10"/>
      <c r="F727" s="10"/>
      <c r="G727" s="10"/>
      <c r="H727" s="10"/>
    </row>
    <row r="728" spans="1:8" s="21" customFormat="1" x14ac:dyDescent="0.25">
      <c r="A728" s="91">
        <f>A727+1</f>
        <v>40876</v>
      </c>
      <c r="B728" s="43">
        <v>144.25</v>
      </c>
      <c r="C728" s="43">
        <v>400</v>
      </c>
      <c r="D728" s="36">
        <v>10</v>
      </c>
      <c r="E728" s="10"/>
      <c r="F728" s="10"/>
      <c r="G728" s="10"/>
      <c r="H728" s="10"/>
    </row>
    <row r="729" spans="1:8" s="21" customFormat="1" x14ac:dyDescent="0.25">
      <c r="A729" s="91">
        <f>A728+1</f>
        <v>40877</v>
      </c>
      <c r="B729" s="43">
        <v>144.97999999999999</v>
      </c>
      <c r="C729" s="43">
        <v>380</v>
      </c>
      <c r="D729" s="36">
        <v>10.01</v>
      </c>
      <c r="E729" s="10"/>
      <c r="F729" s="10"/>
      <c r="G729" s="10"/>
      <c r="H729" s="10"/>
    </row>
    <row r="730" spans="1:8" s="21" customFormat="1" x14ac:dyDescent="0.25">
      <c r="A730" s="91">
        <f>A729+1</f>
        <v>40878</v>
      </c>
      <c r="B730" s="43">
        <v>145.69</v>
      </c>
      <c r="C730" s="43">
        <v>420</v>
      </c>
      <c r="D730" s="36">
        <v>9.6999999999999993</v>
      </c>
      <c r="E730" s="10"/>
      <c r="F730" s="10"/>
      <c r="G730" s="10"/>
      <c r="H730" s="10"/>
    </row>
    <row r="731" spans="1:8" s="21" customFormat="1" x14ac:dyDescent="0.25">
      <c r="A731" s="91">
        <f>A730+1</f>
        <v>40879</v>
      </c>
      <c r="B731" s="43">
        <v>145.16</v>
      </c>
      <c r="C731" s="43">
        <v>420</v>
      </c>
      <c r="D731" s="36">
        <v>9.5</v>
      </c>
      <c r="E731" s="10"/>
      <c r="F731" s="10"/>
      <c r="G731" s="10"/>
      <c r="H731" s="10"/>
    </row>
    <row r="732" spans="1:8" s="21" customFormat="1" x14ac:dyDescent="0.25">
      <c r="A732" s="91">
        <f>A731+3</f>
        <v>40882</v>
      </c>
      <c r="B732" s="43">
        <v>144.69</v>
      </c>
      <c r="C732" s="43">
        <v>420</v>
      </c>
      <c r="D732" s="36">
        <v>9.6999999999999993</v>
      </c>
      <c r="E732" s="10"/>
      <c r="F732" s="10"/>
      <c r="G732" s="10"/>
      <c r="H732" s="10"/>
    </row>
    <row r="733" spans="1:8" s="21" customFormat="1" x14ac:dyDescent="0.25">
      <c r="A733" s="91">
        <f>A732+1</f>
        <v>40883</v>
      </c>
      <c r="B733" s="43">
        <v>142.85</v>
      </c>
      <c r="C733" s="43">
        <v>400</v>
      </c>
      <c r="D733" s="36">
        <v>9.51</v>
      </c>
      <c r="E733" s="10"/>
      <c r="F733" s="10"/>
      <c r="G733" s="10"/>
      <c r="H733" s="10"/>
    </row>
    <row r="734" spans="1:8" s="21" customFormat="1" x14ac:dyDescent="0.25">
      <c r="A734" s="91">
        <f>A733+1</f>
        <v>40884</v>
      </c>
      <c r="B734" s="43">
        <v>142.85</v>
      </c>
      <c r="C734" s="43">
        <v>400</v>
      </c>
      <c r="D734" s="36">
        <v>9.6999999999999993</v>
      </c>
      <c r="E734" s="10"/>
      <c r="F734" s="10"/>
      <c r="G734" s="10"/>
      <c r="H734" s="10"/>
    </row>
    <row r="735" spans="1:8" s="21" customFormat="1" x14ac:dyDescent="0.25">
      <c r="A735" s="91">
        <f>A734+1</f>
        <v>40885</v>
      </c>
      <c r="B735" s="43">
        <v>142.56</v>
      </c>
      <c r="C735" s="43">
        <v>400</v>
      </c>
      <c r="D735" s="36">
        <v>9.5</v>
      </c>
      <c r="E735" s="10"/>
      <c r="F735" s="10"/>
      <c r="G735" s="10"/>
      <c r="H735" s="10"/>
    </row>
    <row r="736" spans="1:8" s="21" customFormat="1" x14ac:dyDescent="0.25">
      <c r="A736" s="91">
        <f>A735+1</f>
        <v>40886</v>
      </c>
      <c r="B736" s="43">
        <v>142.41</v>
      </c>
      <c r="C736" s="43">
        <v>400</v>
      </c>
      <c r="D736" s="36">
        <v>9.5</v>
      </c>
      <c r="E736" s="10"/>
      <c r="F736" s="10"/>
      <c r="G736" s="10"/>
      <c r="H736" s="10"/>
    </row>
    <row r="737" spans="1:8" s="21" customFormat="1" x14ac:dyDescent="0.25">
      <c r="A737" s="91">
        <f>A736+3</f>
        <v>40889</v>
      </c>
      <c r="B737" s="43">
        <v>141.5</v>
      </c>
      <c r="C737" s="43">
        <v>400</v>
      </c>
      <c r="D737" s="36">
        <v>9.5</v>
      </c>
      <c r="E737" s="10"/>
      <c r="F737" s="10"/>
      <c r="G737" s="10"/>
      <c r="H737" s="10"/>
    </row>
    <row r="738" spans="1:8" s="21" customFormat="1" x14ac:dyDescent="0.25">
      <c r="A738" s="91">
        <f>A737+1</f>
        <v>40890</v>
      </c>
      <c r="B738" s="43">
        <v>140.22</v>
      </c>
      <c r="C738" s="43">
        <v>400</v>
      </c>
      <c r="D738" s="36">
        <v>9.5</v>
      </c>
      <c r="E738" s="10"/>
      <c r="F738" s="10"/>
      <c r="G738" s="10"/>
      <c r="H738" s="10"/>
    </row>
    <row r="739" spans="1:8" s="21" customFormat="1" x14ac:dyDescent="0.25">
      <c r="A739" s="91">
        <f>A738+1</f>
        <v>40891</v>
      </c>
      <c r="B739" s="43">
        <v>139.66999999999999</v>
      </c>
      <c r="C739" s="43">
        <v>400</v>
      </c>
      <c r="D739" s="36">
        <v>9.51</v>
      </c>
      <c r="E739" s="10"/>
      <c r="F739" s="10"/>
      <c r="G739" s="10"/>
      <c r="H739" s="10"/>
    </row>
    <row r="740" spans="1:8" s="21" customFormat="1" x14ac:dyDescent="0.25">
      <c r="A740" s="91">
        <f>A739+1</f>
        <v>40892</v>
      </c>
      <c r="B740" s="43">
        <v>138.19999999999999</v>
      </c>
      <c r="C740" s="43">
        <v>400</v>
      </c>
      <c r="D740" s="36">
        <v>9.51</v>
      </c>
      <c r="E740" s="10"/>
      <c r="F740" s="10"/>
      <c r="G740" s="10"/>
      <c r="H740" s="10"/>
    </row>
    <row r="741" spans="1:8" s="21" customFormat="1" x14ac:dyDescent="0.25">
      <c r="A741" s="91">
        <f>A740+1</f>
        <v>40893</v>
      </c>
      <c r="B741" s="43">
        <v>138.30000000000001</v>
      </c>
      <c r="C741" s="43">
        <v>400</v>
      </c>
      <c r="D741" s="36">
        <v>9.51</v>
      </c>
      <c r="E741" s="10"/>
      <c r="F741" s="10"/>
      <c r="G741" s="10"/>
      <c r="H741" s="10"/>
    </row>
    <row r="742" spans="1:8" s="21" customFormat="1" x14ac:dyDescent="0.25">
      <c r="A742" s="91">
        <f>A741+3</f>
        <v>40896</v>
      </c>
      <c r="B742" s="43">
        <v>138.54</v>
      </c>
      <c r="C742" s="43">
        <v>400</v>
      </c>
      <c r="D742" s="36">
        <v>9.5</v>
      </c>
      <c r="E742" s="10"/>
      <c r="F742" s="10"/>
      <c r="G742" s="10"/>
      <c r="H742" s="10"/>
    </row>
    <row r="743" spans="1:8" s="21" customFormat="1" x14ac:dyDescent="0.25">
      <c r="A743" s="91">
        <f>A742+1</f>
        <v>40897</v>
      </c>
      <c r="B743" s="43">
        <v>137.91999999999999</v>
      </c>
      <c r="C743" s="43">
        <v>400</v>
      </c>
      <c r="D743" s="36">
        <v>9.5</v>
      </c>
      <c r="E743" s="10"/>
      <c r="F743" s="10"/>
      <c r="G743" s="10"/>
      <c r="H743" s="10"/>
    </row>
    <row r="744" spans="1:8" s="21" customFormat="1" x14ac:dyDescent="0.25">
      <c r="A744" s="91">
        <f>A743+1</f>
        <v>40898</v>
      </c>
      <c r="B744" s="43">
        <v>138.49</v>
      </c>
      <c r="C744" s="43">
        <v>400</v>
      </c>
      <c r="D744" s="36">
        <v>9.5</v>
      </c>
      <c r="E744" s="10"/>
      <c r="F744" s="10"/>
      <c r="G744" s="10"/>
      <c r="H744" s="10"/>
    </row>
    <row r="745" spans="1:8" s="21" customFormat="1" x14ac:dyDescent="0.25">
      <c r="A745" s="91">
        <f>A744+1</f>
        <v>40899</v>
      </c>
      <c r="B745" s="43">
        <v>138.49</v>
      </c>
      <c r="C745" s="43">
        <v>400</v>
      </c>
      <c r="D745" s="36">
        <v>9.5</v>
      </c>
      <c r="E745" s="10"/>
      <c r="F745" s="10"/>
      <c r="G745" s="10"/>
      <c r="H745" s="10"/>
    </row>
    <row r="746" spans="1:8" s="21" customFormat="1" x14ac:dyDescent="0.25">
      <c r="A746" s="91">
        <f>A745+1</f>
        <v>40900</v>
      </c>
      <c r="B746" s="43">
        <v>138.66</v>
      </c>
      <c r="C746" s="43">
        <v>395</v>
      </c>
      <c r="D746" s="36">
        <v>9.7100000000000009</v>
      </c>
      <c r="E746" s="10"/>
      <c r="F746" s="10"/>
      <c r="G746" s="10"/>
      <c r="H746" s="10"/>
    </row>
    <row r="747" spans="1:8" s="21" customFormat="1" x14ac:dyDescent="0.25">
      <c r="A747" s="91">
        <f>A746+3</f>
        <v>40903</v>
      </c>
      <c r="B747" s="43">
        <v>138.66</v>
      </c>
      <c r="C747" s="43">
        <v>395</v>
      </c>
      <c r="D747" s="36">
        <v>9.7100000000000009</v>
      </c>
      <c r="E747" s="10"/>
      <c r="F747" s="10"/>
      <c r="G747" s="10"/>
      <c r="H747" s="10"/>
    </row>
    <row r="748" spans="1:8" s="21" customFormat="1" x14ac:dyDescent="0.25">
      <c r="A748" s="91">
        <f>A747+1</f>
        <v>40904</v>
      </c>
      <c r="B748" s="43">
        <v>138.66</v>
      </c>
      <c r="C748" s="43">
        <v>395</v>
      </c>
      <c r="D748" s="36">
        <v>9.7100000000000009</v>
      </c>
      <c r="E748" s="10"/>
      <c r="F748" s="10"/>
      <c r="G748" s="10"/>
      <c r="H748" s="10"/>
    </row>
    <row r="749" spans="1:8" s="21" customFormat="1" x14ac:dyDescent="0.25">
      <c r="A749" s="91">
        <f>A748+1</f>
        <v>40905</v>
      </c>
      <c r="B749" s="43">
        <v>140.44</v>
      </c>
      <c r="C749" s="43">
        <v>394.99</v>
      </c>
      <c r="D749" s="36">
        <v>10</v>
      </c>
      <c r="E749" s="10"/>
      <c r="F749" s="10"/>
      <c r="G749" s="10"/>
      <c r="H749" s="10"/>
    </row>
    <row r="750" spans="1:8" s="21" customFormat="1" x14ac:dyDescent="0.25">
      <c r="A750" s="91">
        <f>A749+1</f>
        <v>40906</v>
      </c>
      <c r="B750" s="43">
        <v>142.9</v>
      </c>
      <c r="C750" s="43">
        <v>400</v>
      </c>
      <c r="D750" s="36">
        <v>10</v>
      </c>
      <c r="E750" s="10"/>
      <c r="F750" s="10"/>
      <c r="G750" s="10"/>
      <c r="H750" s="10"/>
    </row>
    <row r="751" spans="1:8" s="21" customFormat="1" x14ac:dyDescent="0.25">
      <c r="A751" s="91">
        <f>A750+1</f>
        <v>40907</v>
      </c>
      <c r="B751" s="43">
        <v>145.86000000000001</v>
      </c>
      <c r="C751" s="43">
        <v>400</v>
      </c>
      <c r="D751" s="36">
        <v>10</v>
      </c>
      <c r="E751" s="10"/>
      <c r="F751" s="10"/>
      <c r="G751" s="10"/>
      <c r="H751" s="10"/>
    </row>
    <row r="752" spans="1:8" s="21" customFormat="1" x14ac:dyDescent="0.25">
      <c r="A752" s="91">
        <f>A751+3</f>
        <v>40910</v>
      </c>
      <c r="B752" s="43">
        <v>145.86000000000001</v>
      </c>
      <c r="C752" s="43">
        <v>400</v>
      </c>
      <c r="D752" s="36">
        <v>10</v>
      </c>
      <c r="E752" s="10"/>
      <c r="F752" s="10"/>
      <c r="G752" s="10"/>
      <c r="H752" s="10"/>
    </row>
    <row r="753" spans="1:8" s="21" customFormat="1" x14ac:dyDescent="0.25">
      <c r="A753" s="91">
        <f>A752+1</f>
        <v>40911</v>
      </c>
      <c r="B753" s="43">
        <v>144.72</v>
      </c>
      <c r="C753" s="43">
        <v>400</v>
      </c>
      <c r="D753" s="36">
        <v>10</v>
      </c>
      <c r="E753" s="10"/>
      <c r="F753" s="10"/>
      <c r="G753" s="10"/>
      <c r="H753" s="10"/>
    </row>
    <row r="754" spans="1:8" s="21" customFormat="1" x14ac:dyDescent="0.25">
      <c r="A754" s="91">
        <f>A753+1</f>
        <v>40912</v>
      </c>
      <c r="B754" s="43">
        <v>143.08000000000001</v>
      </c>
      <c r="C754" s="43">
        <v>400</v>
      </c>
      <c r="D754" s="36">
        <v>10</v>
      </c>
      <c r="E754" s="10"/>
      <c r="F754" s="10"/>
      <c r="G754" s="10"/>
      <c r="H754" s="10"/>
    </row>
    <row r="755" spans="1:8" s="21" customFormat="1" x14ac:dyDescent="0.25">
      <c r="A755" s="91">
        <f>A754+1</f>
        <v>40913</v>
      </c>
      <c r="B755" s="43">
        <v>140.04</v>
      </c>
      <c r="C755" s="43">
        <v>400</v>
      </c>
      <c r="D755" s="36">
        <v>9.5</v>
      </c>
      <c r="E755" s="10"/>
      <c r="F755" s="10"/>
      <c r="G755" s="10"/>
      <c r="H755" s="10"/>
    </row>
    <row r="756" spans="1:8" s="21" customFormat="1" x14ac:dyDescent="0.25">
      <c r="A756" s="91">
        <f>A755+1</f>
        <v>40914</v>
      </c>
      <c r="B756" s="43">
        <v>139.9</v>
      </c>
      <c r="C756" s="43">
        <v>400</v>
      </c>
      <c r="D756" s="36">
        <v>10</v>
      </c>
      <c r="E756" s="10"/>
      <c r="F756" s="10"/>
      <c r="G756" s="10"/>
      <c r="H756" s="10"/>
    </row>
    <row r="757" spans="1:8" s="21" customFormat="1" x14ac:dyDescent="0.25">
      <c r="A757" s="91">
        <f>A756+3</f>
        <v>40917</v>
      </c>
      <c r="B757" s="43">
        <v>139.9</v>
      </c>
      <c r="C757" s="43">
        <v>395</v>
      </c>
      <c r="D757" s="36">
        <v>10</v>
      </c>
      <c r="E757" s="10"/>
      <c r="F757" s="10"/>
      <c r="G757" s="10"/>
      <c r="H757" s="10"/>
    </row>
    <row r="758" spans="1:8" s="21" customFormat="1" x14ac:dyDescent="0.25">
      <c r="A758" s="91">
        <f>A757+1</f>
        <v>40918</v>
      </c>
      <c r="B758" s="43">
        <v>139.76</v>
      </c>
      <c r="C758" s="43">
        <v>395</v>
      </c>
      <c r="D758" s="36">
        <v>10</v>
      </c>
      <c r="E758" s="10"/>
      <c r="F758" s="10"/>
      <c r="G758" s="10"/>
      <c r="H758" s="10"/>
    </row>
    <row r="759" spans="1:8" s="21" customFormat="1" x14ac:dyDescent="0.25">
      <c r="A759" s="91">
        <f>A758+1</f>
        <v>40919</v>
      </c>
      <c r="B759" s="43">
        <v>140.18</v>
      </c>
      <c r="C759" s="43">
        <v>395</v>
      </c>
      <c r="D759" s="36">
        <v>10</v>
      </c>
      <c r="E759" s="10"/>
      <c r="F759" s="10"/>
      <c r="G759" s="10"/>
      <c r="H759" s="10"/>
    </row>
    <row r="760" spans="1:8" s="21" customFormat="1" x14ac:dyDescent="0.25">
      <c r="A760" s="91">
        <f>A759+1</f>
        <v>40920</v>
      </c>
      <c r="B760" s="43">
        <v>140.21</v>
      </c>
      <c r="C760" s="43">
        <v>385</v>
      </c>
      <c r="D760" s="36">
        <v>10</v>
      </c>
      <c r="E760" s="10"/>
      <c r="F760" s="10"/>
      <c r="G760" s="10"/>
      <c r="H760" s="10"/>
    </row>
    <row r="761" spans="1:8" s="21" customFormat="1" x14ac:dyDescent="0.25">
      <c r="A761" s="91">
        <f>A760+1</f>
        <v>40921</v>
      </c>
      <c r="B761" s="43">
        <v>140.43</v>
      </c>
      <c r="C761" s="43">
        <v>384</v>
      </c>
      <c r="D761" s="36">
        <v>10</v>
      </c>
      <c r="E761" s="10"/>
      <c r="F761" s="10"/>
      <c r="G761" s="10"/>
      <c r="H761" s="10"/>
    </row>
    <row r="762" spans="1:8" s="21" customFormat="1" x14ac:dyDescent="0.25">
      <c r="A762" s="91">
        <f>A761+3</f>
        <v>40924</v>
      </c>
      <c r="B762" s="43">
        <v>142.1</v>
      </c>
      <c r="C762" s="43">
        <v>379.99</v>
      </c>
      <c r="D762" s="36">
        <v>10.050000000000001</v>
      </c>
      <c r="E762" s="10"/>
      <c r="F762" s="10"/>
      <c r="G762" s="10"/>
      <c r="H762" s="10"/>
    </row>
    <row r="763" spans="1:8" s="21" customFormat="1" x14ac:dyDescent="0.25">
      <c r="A763" s="91">
        <f>A762+1</f>
        <v>40925</v>
      </c>
      <c r="B763" s="43">
        <v>144.08000000000001</v>
      </c>
      <c r="C763" s="43">
        <v>379.99</v>
      </c>
      <c r="D763" s="36">
        <v>10</v>
      </c>
      <c r="E763" s="10"/>
      <c r="F763" s="10"/>
      <c r="G763" s="10"/>
      <c r="H763" s="10"/>
    </row>
    <row r="764" spans="1:8" s="21" customFormat="1" x14ac:dyDescent="0.25">
      <c r="A764" s="91">
        <f>A763+1</f>
        <v>40926</v>
      </c>
      <c r="B764" s="43">
        <v>144.34</v>
      </c>
      <c r="C764" s="43">
        <v>370</v>
      </c>
      <c r="D764" s="36">
        <v>10.01</v>
      </c>
      <c r="E764" s="10"/>
      <c r="F764" s="10"/>
      <c r="G764" s="10"/>
      <c r="H764" s="10"/>
    </row>
    <row r="765" spans="1:8" s="21" customFormat="1" x14ac:dyDescent="0.25">
      <c r="A765" s="91">
        <f>A764+1</f>
        <v>40927</v>
      </c>
      <c r="B765" s="43">
        <v>143.27000000000001</v>
      </c>
      <c r="C765" s="43">
        <v>365</v>
      </c>
      <c r="D765" s="36">
        <v>10</v>
      </c>
      <c r="E765" s="10"/>
      <c r="F765" s="10"/>
      <c r="G765" s="10"/>
      <c r="H765" s="10"/>
    </row>
    <row r="766" spans="1:8" s="21" customFormat="1" x14ac:dyDescent="0.25">
      <c r="A766" s="91">
        <f>A765+1</f>
        <v>40928</v>
      </c>
      <c r="B766" s="43">
        <v>141.36000000000001</v>
      </c>
      <c r="C766" s="43">
        <v>360</v>
      </c>
      <c r="D766" s="36">
        <v>10</v>
      </c>
      <c r="E766" s="10"/>
      <c r="F766" s="10"/>
      <c r="G766" s="10"/>
      <c r="H766" s="10"/>
    </row>
    <row r="767" spans="1:8" s="21" customFormat="1" x14ac:dyDescent="0.25">
      <c r="A767" s="91">
        <f>A766+3</f>
        <v>40931</v>
      </c>
      <c r="B767" s="43">
        <v>141.24</v>
      </c>
      <c r="C767" s="43">
        <v>370</v>
      </c>
      <c r="D767" s="36">
        <v>10</v>
      </c>
      <c r="E767" s="10"/>
      <c r="F767" s="10"/>
      <c r="G767" s="10"/>
      <c r="H767" s="10"/>
    </row>
    <row r="768" spans="1:8" s="21" customFormat="1" x14ac:dyDescent="0.25">
      <c r="A768" s="91">
        <f>A767+1</f>
        <v>40932</v>
      </c>
      <c r="B768" s="43">
        <v>140.47999999999999</v>
      </c>
      <c r="C768" s="43">
        <v>370</v>
      </c>
      <c r="D768" s="36">
        <v>10</v>
      </c>
      <c r="E768" s="10"/>
      <c r="F768" s="10"/>
      <c r="G768" s="10"/>
      <c r="H768" s="10"/>
    </row>
    <row r="769" spans="1:8" s="21" customFormat="1" x14ac:dyDescent="0.25">
      <c r="A769" s="91">
        <f>A768+1</f>
        <v>40933</v>
      </c>
      <c r="B769" s="43">
        <v>138.96</v>
      </c>
      <c r="C769" s="43">
        <v>370</v>
      </c>
      <c r="D769" s="36">
        <v>10</v>
      </c>
      <c r="E769" s="10"/>
      <c r="F769" s="10"/>
      <c r="G769" s="10"/>
      <c r="H769" s="10"/>
    </row>
    <row r="770" spans="1:8" s="21" customFormat="1" x14ac:dyDescent="0.25">
      <c r="A770" s="91">
        <f>A769+1</f>
        <v>40934</v>
      </c>
      <c r="B770" s="43">
        <v>137.79</v>
      </c>
      <c r="C770" s="43">
        <v>370</v>
      </c>
      <c r="D770" s="36">
        <v>10</v>
      </c>
      <c r="E770" s="10"/>
      <c r="F770" s="10"/>
      <c r="G770" s="10"/>
      <c r="H770" s="10"/>
    </row>
    <row r="771" spans="1:8" s="21" customFormat="1" x14ac:dyDescent="0.25">
      <c r="A771" s="91">
        <f>A770+1</f>
        <v>40935</v>
      </c>
      <c r="B771" s="43">
        <v>137.22</v>
      </c>
      <c r="C771" s="43">
        <v>370</v>
      </c>
      <c r="D771" s="36">
        <v>10</v>
      </c>
      <c r="E771" s="10"/>
      <c r="F771" s="10"/>
      <c r="G771" s="10"/>
      <c r="H771" s="10"/>
    </row>
    <row r="772" spans="1:8" s="21" customFormat="1" x14ac:dyDescent="0.25">
      <c r="A772" s="91">
        <f>A771+3</f>
        <v>40938</v>
      </c>
      <c r="B772" s="43">
        <v>137.63999999999999</v>
      </c>
      <c r="C772" s="43">
        <v>370</v>
      </c>
      <c r="D772" s="36">
        <v>10.01</v>
      </c>
      <c r="E772" s="10"/>
      <c r="F772" s="10"/>
      <c r="G772" s="10"/>
      <c r="H772" s="10"/>
    </row>
    <row r="773" spans="1:8" s="21" customFormat="1" x14ac:dyDescent="0.25">
      <c r="A773" s="91">
        <f>A772+1</f>
        <v>40939</v>
      </c>
      <c r="B773" s="43">
        <v>138.52000000000001</v>
      </c>
      <c r="C773" s="43">
        <v>370</v>
      </c>
      <c r="D773" s="36">
        <v>10.01</v>
      </c>
      <c r="E773" s="10"/>
      <c r="F773" s="10"/>
      <c r="G773" s="10"/>
      <c r="H773" s="10"/>
    </row>
    <row r="774" spans="1:8" s="21" customFormat="1" x14ac:dyDescent="0.25">
      <c r="A774" s="91">
        <f>A773+1</f>
        <v>40940</v>
      </c>
      <c r="B774" s="43">
        <v>138.6</v>
      </c>
      <c r="C774" s="43">
        <v>370</v>
      </c>
      <c r="D774" s="36">
        <v>10.1</v>
      </c>
      <c r="E774" s="10"/>
      <c r="F774" s="10"/>
      <c r="G774" s="10"/>
      <c r="H774" s="10"/>
    </row>
    <row r="775" spans="1:8" s="21" customFormat="1" x14ac:dyDescent="0.25">
      <c r="A775" s="91">
        <f>A774+1</f>
        <v>40941</v>
      </c>
      <c r="B775" s="43">
        <v>139.53</v>
      </c>
      <c r="C775" s="43">
        <v>370</v>
      </c>
      <c r="D775" s="36">
        <v>10.1</v>
      </c>
      <c r="E775" s="10"/>
      <c r="F775" s="10"/>
      <c r="G775" s="10"/>
      <c r="H775" s="10"/>
    </row>
    <row r="776" spans="1:8" s="21" customFormat="1" x14ac:dyDescent="0.25">
      <c r="A776" s="91">
        <f>A775+1</f>
        <v>40942</v>
      </c>
      <c r="B776" s="43">
        <v>139.71</v>
      </c>
      <c r="C776" s="43">
        <v>370</v>
      </c>
      <c r="D776" s="36">
        <v>10.1</v>
      </c>
      <c r="E776" s="10"/>
      <c r="F776" s="10"/>
      <c r="G776" s="10"/>
      <c r="H776" s="10"/>
    </row>
    <row r="777" spans="1:8" s="21" customFormat="1" x14ac:dyDescent="0.25">
      <c r="A777" s="91">
        <f>A776+3</f>
        <v>40945</v>
      </c>
      <c r="B777" s="43">
        <v>140.24</v>
      </c>
      <c r="C777" s="43">
        <v>370</v>
      </c>
      <c r="D777" s="36">
        <v>10.1</v>
      </c>
      <c r="E777" s="10"/>
      <c r="F777" s="10"/>
      <c r="G777" s="10"/>
      <c r="H777" s="10"/>
    </row>
    <row r="778" spans="1:8" s="21" customFormat="1" x14ac:dyDescent="0.25">
      <c r="A778" s="91">
        <f>A777+1</f>
        <v>40946</v>
      </c>
      <c r="B778" s="43">
        <v>140.44</v>
      </c>
      <c r="C778" s="43">
        <v>364.99</v>
      </c>
      <c r="D778" s="36">
        <v>10.210000000000001</v>
      </c>
      <c r="E778" s="10"/>
      <c r="F778" s="10"/>
      <c r="G778" s="10"/>
      <c r="H778" s="10"/>
    </row>
    <row r="779" spans="1:8" s="21" customFormat="1" x14ac:dyDescent="0.25">
      <c r="A779" s="91">
        <f>A778+1</f>
        <v>40947</v>
      </c>
      <c r="B779" s="43">
        <v>141.91999999999999</v>
      </c>
      <c r="C779" s="43">
        <v>370</v>
      </c>
      <c r="D779" s="36">
        <v>10.210000000000001</v>
      </c>
      <c r="E779" s="10"/>
      <c r="F779" s="10"/>
      <c r="G779" s="10"/>
      <c r="H779" s="10"/>
    </row>
    <row r="780" spans="1:8" s="21" customFormat="1" x14ac:dyDescent="0.25">
      <c r="A780" s="91">
        <f>A779+1</f>
        <v>40948</v>
      </c>
      <c r="B780" s="43">
        <v>141.99</v>
      </c>
      <c r="C780" s="43">
        <v>370</v>
      </c>
      <c r="D780" s="36">
        <v>10.4</v>
      </c>
      <c r="E780" s="10"/>
      <c r="F780" s="10"/>
      <c r="G780" s="10"/>
      <c r="H780" s="10"/>
    </row>
    <row r="781" spans="1:8" s="21" customFormat="1" x14ac:dyDescent="0.25">
      <c r="A781" s="91">
        <f>A780+1</f>
        <v>40949</v>
      </c>
      <c r="B781" s="43">
        <v>143.16999999999999</v>
      </c>
      <c r="C781" s="43">
        <v>375</v>
      </c>
      <c r="D781" s="36">
        <v>10.4</v>
      </c>
      <c r="E781" s="10"/>
      <c r="F781" s="10"/>
      <c r="G781" s="10"/>
      <c r="H781" s="10"/>
    </row>
    <row r="782" spans="1:8" s="21" customFormat="1" x14ac:dyDescent="0.25">
      <c r="A782" s="91">
        <f>A781+3</f>
        <v>40952</v>
      </c>
      <c r="B782" s="43">
        <v>143.46</v>
      </c>
      <c r="C782" s="43">
        <v>375</v>
      </c>
      <c r="D782" s="36">
        <v>10.4</v>
      </c>
      <c r="E782" s="10"/>
      <c r="F782" s="10"/>
      <c r="G782" s="10"/>
      <c r="H782" s="10"/>
    </row>
    <row r="783" spans="1:8" s="21" customFormat="1" x14ac:dyDescent="0.25">
      <c r="A783" s="91">
        <f>A782+1</f>
        <v>40953</v>
      </c>
      <c r="B783" s="43">
        <v>144.59</v>
      </c>
      <c r="C783" s="43">
        <v>380</v>
      </c>
      <c r="D783" s="36">
        <v>10.4</v>
      </c>
      <c r="E783" s="10"/>
      <c r="F783" s="10"/>
      <c r="G783" s="10"/>
      <c r="H783" s="10"/>
    </row>
    <row r="784" spans="1:8" s="21" customFormat="1" x14ac:dyDescent="0.25">
      <c r="A784" s="91">
        <f>A783+1</f>
        <v>40954</v>
      </c>
      <c r="B784" s="43">
        <v>145.27000000000001</v>
      </c>
      <c r="C784" s="43">
        <v>380</v>
      </c>
      <c r="D784" s="36">
        <v>10.4</v>
      </c>
      <c r="E784" s="10"/>
      <c r="F784" s="10"/>
      <c r="G784" s="10"/>
      <c r="H784" s="10"/>
    </row>
    <row r="785" spans="1:8" s="21" customFormat="1" x14ac:dyDescent="0.25">
      <c r="A785" s="91">
        <f>A784+1</f>
        <v>40955</v>
      </c>
      <c r="B785" s="43">
        <v>146.77000000000001</v>
      </c>
      <c r="C785" s="43">
        <v>379</v>
      </c>
      <c r="D785" s="36">
        <v>10.71</v>
      </c>
      <c r="E785" s="10"/>
      <c r="F785" s="10"/>
      <c r="G785" s="10"/>
      <c r="H785" s="10"/>
    </row>
    <row r="786" spans="1:8" s="21" customFormat="1" x14ac:dyDescent="0.25">
      <c r="A786" s="91">
        <f>A785+1</f>
        <v>40956</v>
      </c>
      <c r="B786" s="43">
        <v>147.25</v>
      </c>
      <c r="C786" s="43">
        <v>382</v>
      </c>
      <c r="D786" s="36">
        <v>11</v>
      </c>
      <c r="E786" s="10"/>
      <c r="F786" s="10"/>
      <c r="G786" s="10"/>
      <c r="H786" s="10"/>
    </row>
    <row r="787" spans="1:8" s="21" customFormat="1" x14ac:dyDescent="0.25">
      <c r="A787" s="91">
        <f>A786+3</f>
        <v>40959</v>
      </c>
      <c r="B787" s="43">
        <v>147.12</v>
      </c>
      <c r="C787" s="43">
        <v>386.02</v>
      </c>
      <c r="D787" s="36">
        <v>11.03</v>
      </c>
      <c r="E787" s="10"/>
      <c r="F787" s="10"/>
      <c r="G787" s="10"/>
      <c r="H787" s="10"/>
    </row>
    <row r="788" spans="1:8" s="21" customFormat="1" x14ac:dyDescent="0.25">
      <c r="A788" s="91">
        <f>A787+1</f>
        <v>40960</v>
      </c>
      <c r="B788" s="43">
        <v>147.6</v>
      </c>
      <c r="C788" s="43">
        <v>386</v>
      </c>
      <c r="D788" s="36">
        <v>11.03</v>
      </c>
      <c r="E788" s="10"/>
      <c r="F788" s="10"/>
      <c r="G788" s="10"/>
      <c r="H788" s="10"/>
    </row>
    <row r="789" spans="1:8" s="21" customFormat="1" x14ac:dyDescent="0.25">
      <c r="A789" s="91">
        <f>A788+1</f>
        <v>40961</v>
      </c>
      <c r="B789" s="43">
        <v>148.12</v>
      </c>
      <c r="C789" s="43">
        <v>388</v>
      </c>
      <c r="D789" s="36">
        <v>11.1</v>
      </c>
      <c r="E789" s="10"/>
      <c r="F789" s="10"/>
      <c r="G789" s="10"/>
      <c r="H789" s="10"/>
    </row>
    <row r="790" spans="1:8" s="21" customFormat="1" x14ac:dyDescent="0.25">
      <c r="A790" s="91">
        <f>A789+1</f>
        <v>40962</v>
      </c>
      <c r="B790" s="43">
        <v>148.34</v>
      </c>
      <c r="C790" s="43">
        <v>388.02</v>
      </c>
      <c r="D790" s="36">
        <v>11.5</v>
      </c>
      <c r="E790" s="10"/>
      <c r="F790" s="10"/>
      <c r="G790" s="10"/>
      <c r="H790" s="10"/>
    </row>
    <row r="791" spans="1:8" s="21" customFormat="1" x14ac:dyDescent="0.25">
      <c r="A791" s="91">
        <f>A790+1</f>
        <v>40963</v>
      </c>
      <c r="B791" s="43">
        <v>146.93</v>
      </c>
      <c r="C791" s="43">
        <v>390.11</v>
      </c>
      <c r="D791" s="36">
        <v>11.5</v>
      </c>
      <c r="E791" s="10"/>
      <c r="F791" s="10"/>
      <c r="G791" s="10"/>
      <c r="H791" s="10"/>
    </row>
    <row r="792" spans="1:8" s="21" customFormat="1" x14ac:dyDescent="0.25">
      <c r="A792" s="91">
        <f>A791+3</f>
        <v>40966</v>
      </c>
      <c r="B792" s="43">
        <v>147.38</v>
      </c>
      <c r="C792" s="43">
        <v>391</v>
      </c>
      <c r="D792" s="36">
        <v>11.5</v>
      </c>
      <c r="E792" s="10"/>
      <c r="F792" s="10"/>
      <c r="G792" s="10"/>
      <c r="H792" s="10"/>
    </row>
    <row r="793" spans="1:8" s="21" customFormat="1" x14ac:dyDescent="0.25">
      <c r="A793" s="91">
        <f>A792+1</f>
        <v>40967</v>
      </c>
      <c r="B793" s="43">
        <v>147.03</v>
      </c>
      <c r="C793" s="43">
        <v>400</v>
      </c>
      <c r="D793" s="36">
        <v>11.3</v>
      </c>
      <c r="E793" s="10"/>
      <c r="F793" s="10"/>
      <c r="G793" s="10"/>
      <c r="H793" s="10"/>
    </row>
    <row r="794" spans="1:8" s="21" customFormat="1" x14ac:dyDescent="0.25">
      <c r="A794" s="91">
        <f>A793+1</f>
        <v>40968</v>
      </c>
      <c r="B794" s="43">
        <v>146.03</v>
      </c>
      <c r="C794" s="43">
        <v>400</v>
      </c>
      <c r="D794" s="36">
        <v>11.5</v>
      </c>
      <c r="E794" s="10"/>
      <c r="F794" s="10"/>
      <c r="G794" s="10"/>
      <c r="H794" s="10"/>
    </row>
    <row r="795" spans="1:8" s="21" customFormat="1" x14ac:dyDescent="0.25">
      <c r="A795" s="91">
        <v>40969</v>
      </c>
      <c r="B795" s="43">
        <v>144.59</v>
      </c>
      <c r="C795" s="43">
        <v>391</v>
      </c>
      <c r="D795" s="36">
        <v>11</v>
      </c>
      <c r="E795" s="10"/>
      <c r="F795" s="10"/>
      <c r="G795" s="10"/>
      <c r="H795" s="10"/>
    </row>
    <row r="796" spans="1:8" s="21" customFormat="1" x14ac:dyDescent="0.25">
      <c r="A796" s="91">
        <v>40970</v>
      </c>
      <c r="B796" s="43">
        <v>144.37</v>
      </c>
      <c r="C796" s="43">
        <v>390</v>
      </c>
      <c r="D796" s="36">
        <v>11.5</v>
      </c>
      <c r="E796" s="10"/>
      <c r="F796" s="10"/>
      <c r="G796" s="10"/>
      <c r="H796" s="10"/>
    </row>
    <row r="797" spans="1:8" s="21" customFormat="1" x14ac:dyDescent="0.25">
      <c r="A797" s="91">
        <v>40973</v>
      </c>
      <c r="B797" s="43">
        <v>143.79</v>
      </c>
      <c r="C797" s="43">
        <v>390</v>
      </c>
      <c r="D797" s="36">
        <v>11.5</v>
      </c>
      <c r="E797" s="10"/>
      <c r="F797" s="10"/>
      <c r="G797" s="10"/>
      <c r="H797" s="10"/>
    </row>
    <row r="798" spans="1:8" s="21" customFormat="1" x14ac:dyDescent="0.25">
      <c r="A798" s="91">
        <v>40974</v>
      </c>
      <c r="B798" s="43">
        <v>143.19</v>
      </c>
      <c r="C798" s="43">
        <v>390</v>
      </c>
      <c r="D798" s="36">
        <v>11.5</v>
      </c>
      <c r="E798" s="10"/>
      <c r="F798" s="10"/>
      <c r="G798" s="10"/>
      <c r="H798" s="10"/>
    </row>
    <row r="799" spans="1:8" s="21" customFormat="1" x14ac:dyDescent="0.25">
      <c r="A799" s="91">
        <v>40975</v>
      </c>
      <c r="B799" s="43">
        <v>142.91999999999999</v>
      </c>
      <c r="C799" s="43">
        <v>390</v>
      </c>
      <c r="D799" s="36">
        <v>11.5</v>
      </c>
      <c r="E799" s="10"/>
      <c r="F799" s="10"/>
      <c r="G799" s="10"/>
      <c r="H799" s="10"/>
    </row>
    <row r="800" spans="1:8" s="21" customFormat="1" x14ac:dyDescent="0.25">
      <c r="A800" s="91">
        <v>40976</v>
      </c>
      <c r="B800" s="43">
        <v>142.72</v>
      </c>
      <c r="C800" s="43">
        <v>390</v>
      </c>
      <c r="D800" s="36">
        <v>11.5</v>
      </c>
      <c r="E800" s="10"/>
      <c r="F800" s="10"/>
      <c r="G800" s="10"/>
      <c r="H800" s="10"/>
    </row>
    <row r="801" spans="1:8" s="21" customFormat="1" x14ac:dyDescent="0.25">
      <c r="A801" s="91">
        <v>40977</v>
      </c>
      <c r="B801" s="43">
        <v>142.57</v>
      </c>
      <c r="C801" s="43">
        <v>390</v>
      </c>
      <c r="D801" s="36">
        <v>11.5</v>
      </c>
      <c r="E801" s="10"/>
      <c r="F801" s="10"/>
      <c r="G801" s="10"/>
      <c r="H801" s="10"/>
    </row>
    <row r="802" spans="1:8" s="21" customFormat="1" x14ac:dyDescent="0.25">
      <c r="A802" s="91">
        <v>40980</v>
      </c>
      <c r="B802" s="43">
        <v>141.97999999999999</v>
      </c>
      <c r="C802" s="43">
        <v>390</v>
      </c>
      <c r="D802" s="36">
        <v>11</v>
      </c>
      <c r="E802" s="10"/>
      <c r="F802" s="10"/>
      <c r="G802" s="10"/>
      <c r="H802" s="10"/>
    </row>
    <row r="803" spans="1:8" s="21" customFormat="1" x14ac:dyDescent="0.25">
      <c r="A803" s="91">
        <v>40981</v>
      </c>
      <c r="B803" s="43">
        <v>141.37</v>
      </c>
      <c r="C803" s="43">
        <v>390</v>
      </c>
      <c r="D803" s="36">
        <v>11</v>
      </c>
      <c r="E803" s="10"/>
      <c r="F803" s="10"/>
      <c r="G803" s="10"/>
      <c r="H803" s="10"/>
    </row>
    <row r="804" spans="1:8" s="21" customFormat="1" x14ac:dyDescent="0.25">
      <c r="A804" s="91">
        <v>40982</v>
      </c>
      <c r="B804" s="43">
        <v>140.47</v>
      </c>
      <c r="C804" s="43">
        <v>390</v>
      </c>
      <c r="D804" s="36">
        <v>11</v>
      </c>
      <c r="E804" s="10"/>
      <c r="F804" s="10"/>
      <c r="G804" s="10"/>
      <c r="H804" s="10"/>
    </row>
    <row r="805" spans="1:8" s="21" customFormat="1" x14ac:dyDescent="0.25">
      <c r="A805" s="91">
        <v>40983</v>
      </c>
      <c r="B805" s="43">
        <v>138.88999999999999</v>
      </c>
      <c r="C805" s="43">
        <v>390</v>
      </c>
      <c r="D805" s="36">
        <v>10.9</v>
      </c>
      <c r="E805" s="10"/>
      <c r="F805" s="10"/>
      <c r="G805" s="10"/>
      <c r="H805" s="10"/>
    </row>
    <row r="806" spans="1:8" s="21" customFormat="1" x14ac:dyDescent="0.25">
      <c r="A806" s="91">
        <v>40984</v>
      </c>
      <c r="B806" s="43">
        <v>138.66999999999999</v>
      </c>
      <c r="C806" s="43">
        <v>390</v>
      </c>
      <c r="D806" s="36">
        <v>10.5</v>
      </c>
      <c r="E806" s="10"/>
      <c r="F806" s="10"/>
      <c r="G806" s="10"/>
      <c r="H806" s="10"/>
    </row>
    <row r="807" spans="1:8" s="21" customFormat="1" x14ac:dyDescent="0.25">
      <c r="A807" s="91">
        <v>40987</v>
      </c>
      <c r="B807" s="43">
        <v>138.61000000000001</v>
      </c>
      <c r="C807" s="43">
        <v>390</v>
      </c>
      <c r="D807" s="36">
        <v>10.5</v>
      </c>
      <c r="E807" s="10"/>
      <c r="F807" s="10"/>
      <c r="G807" s="10"/>
      <c r="H807" s="10"/>
    </row>
    <row r="808" spans="1:8" s="21" customFormat="1" x14ac:dyDescent="0.25">
      <c r="A808" s="91">
        <v>40988</v>
      </c>
      <c r="B808" s="43">
        <v>138.86000000000001</v>
      </c>
      <c r="C808" s="43">
        <v>390</v>
      </c>
      <c r="D808" s="36">
        <v>11</v>
      </c>
      <c r="E808" s="10"/>
      <c r="F808" s="10"/>
      <c r="G808" s="10"/>
      <c r="H808" s="10"/>
    </row>
    <row r="809" spans="1:8" s="21" customFormat="1" x14ac:dyDescent="0.25">
      <c r="A809" s="91">
        <v>40989</v>
      </c>
      <c r="B809" s="43">
        <v>139.06</v>
      </c>
      <c r="C809" s="43">
        <v>390</v>
      </c>
      <c r="D809" s="36">
        <v>10.9</v>
      </c>
      <c r="E809" s="10"/>
      <c r="F809" s="10"/>
      <c r="G809" s="10"/>
      <c r="H809" s="10"/>
    </row>
    <row r="810" spans="1:8" s="21" customFormat="1" x14ac:dyDescent="0.25">
      <c r="A810" s="91">
        <v>40990</v>
      </c>
      <c r="B810" s="43">
        <v>139.4</v>
      </c>
      <c r="C810" s="43">
        <v>385</v>
      </c>
      <c r="D810" s="36">
        <v>11</v>
      </c>
      <c r="E810" s="10"/>
      <c r="F810" s="10"/>
      <c r="G810" s="10"/>
      <c r="H810" s="10"/>
    </row>
    <row r="811" spans="1:8" s="21" customFormat="1" x14ac:dyDescent="0.25">
      <c r="A811" s="91">
        <v>40991</v>
      </c>
      <c r="B811" s="43">
        <v>139.26</v>
      </c>
      <c r="C811" s="43">
        <v>384.99</v>
      </c>
      <c r="D811" s="36">
        <v>10.99</v>
      </c>
      <c r="E811" s="10"/>
      <c r="F811" s="10"/>
      <c r="G811" s="10"/>
      <c r="H811" s="10"/>
    </row>
    <row r="812" spans="1:8" s="21" customFormat="1" x14ac:dyDescent="0.25">
      <c r="A812" s="91">
        <v>40994</v>
      </c>
      <c r="B812" s="43">
        <v>139.12</v>
      </c>
      <c r="C812" s="43">
        <v>383</v>
      </c>
      <c r="D812" s="36">
        <v>10.99</v>
      </c>
      <c r="E812" s="10"/>
      <c r="F812" s="10"/>
      <c r="G812" s="10"/>
      <c r="H812" s="10"/>
    </row>
    <row r="813" spans="1:8" s="21" customFormat="1" x14ac:dyDescent="0.25">
      <c r="A813" s="91">
        <v>40995</v>
      </c>
      <c r="B813" s="43">
        <v>137.85</v>
      </c>
      <c r="C813" s="43">
        <v>380</v>
      </c>
      <c r="D813" s="36">
        <v>11</v>
      </c>
      <c r="E813" s="10"/>
      <c r="F813" s="10"/>
      <c r="G813" s="10"/>
      <c r="H813" s="10"/>
    </row>
    <row r="814" spans="1:8" s="21" customFormat="1" x14ac:dyDescent="0.25">
      <c r="A814" s="91">
        <v>40996</v>
      </c>
      <c r="B814" s="43">
        <v>136.62</v>
      </c>
      <c r="C814" s="43">
        <v>375</v>
      </c>
      <c r="D814" s="36">
        <v>11</v>
      </c>
      <c r="E814" s="10"/>
      <c r="F814" s="10"/>
      <c r="G814" s="10"/>
      <c r="H814" s="10"/>
    </row>
    <row r="815" spans="1:8" s="21" customFormat="1" x14ac:dyDescent="0.25">
      <c r="A815" s="91">
        <v>40997</v>
      </c>
      <c r="B815" s="43">
        <v>135.5</v>
      </c>
      <c r="C815" s="43">
        <v>380</v>
      </c>
      <c r="D815" s="36">
        <v>10.5</v>
      </c>
      <c r="E815" s="10"/>
      <c r="F815" s="10"/>
      <c r="G815" s="10"/>
      <c r="H815" s="10"/>
    </row>
    <row r="816" spans="1:8" s="21" customFormat="1" x14ac:dyDescent="0.25">
      <c r="A816" s="91">
        <v>40998</v>
      </c>
      <c r="B816" s="43">
        <v>136.76</v>
      </c>
      <c r="C816" s="43">
        <v>380</v>
      </c>
      <c r="D816" s="36">
        <v>10.5</v>
      </c>
      <c r="E816" s="10"/>
      <c r="F816" s="10"/>
      <c r="G816" s="10"/>
      <c r="H816" s="10"/>
    </row>
    <row r="817" spans="1:8" s="21" customFormat="1" x14ac:dyDescent="0.25">
      <c r="A817" s="92" t="s">
        <v>238</v>
      </c>
      <c r="B817" s="43">
        <v>136.83000000000001</v>
      </c>
      <c r="C817" s="43">
        <v>380</v>
      </c>
      <c r="D817" s="15">
        <v>10.5</v>
      </c>
      <c r="E817" s="10"/>
      <c r="F817" s="10"/>
      <c r="G817" s="10"/>
      <c r="H817" s="10"/>
    </row>
    <row r="818" spans="1:8" x14ac:dyDescent="0.25">
      <c r="A818" s="92" t="s">
        <v>237</v>
      </c>
      <c r="B818" s="43">
        <v>136.29</v>
      </c>
      <c r="C818" s="43">
        <v>380</v>
      </c>
      <c r="D818" s="15">
        <v>10.5</v>
      </c>
    </row>
    <row r="819" spans="1:8" s="21" customFormat="1" x14ac:dyDescent="0.25">
      <c r="A819" s="92" t="s">
        <v>236</v>
      </c>
      <c r="B819" s="43">
        <v>136.29</v>
      </c>
      <c r="C819" s="43">
        <v>385</v>
      </c>
      <c r="D819" s="15">
        <v>10.5</v>
      </c>
      <c r="E819" s="10"/>
      <c r="F819" s="10"/>
      <c r="G819" s="10"/>
      <c r="H819" s="10"/>
    </row>
    <row r="820" spans="1:8" s="21" customFormat="1" x14ac:dyDescent="0.25">
      <c r="A820" s="92" t="s">
        <v>235</v>
      </c>
      <c r="B820" s="43">
        <v>136.09</v>
      </c>
      <c r="C820" s="43">
        <v>380</v>
      </c>
      <c r="D820" s="15">
        <v>10.5</v>
      </c>
      <c r="E820" s="10"/>
      <c r="F820" s="10"/>
      <c r="G820" s="10"/>
      <c r="H820" s="10"/>
    </row>
    <row r="821" spans="1:8" s="21" customFormat="1" x14ac:dyDescent="0.25">
      <c r="A821" s="92" t="s">
        <v>234</v>
      </c>
      <c r="B821" s="43">
        <v>136.09</v>
      </c>
      <c r="C821" s="43">
        <v>380</v>
      </c>
      <c r="D821" s="15">
        <v>10.5</v>
      </c>
      <c r="E821" s="10"/>
      <c r="F821" s="10"/>
      <c r="G821" s="10"/>
      <c r="H821" s="10"/>
    </row>
    <row r="822" spans="1:8" s="21" customFormat="1" x14ac:dyDescent="0.25">
      <c r="A822" s="92" t="s">
        <v>233</v>
      </c>
      <c r="B822" s="43">
        <v>136.09</v>
      </c>
      <c r="C822" s="43">
        <v>380</v>
      </c>
      <c r="D822" s="15">
        <v>10.5</v>
      </c>
      <c r="E822" s="10"/>
      <c r="F822" s="10"/>
      <c r="G822" s="10"/>
      <c r="H822" s="10"/>
    </row>
    <row r="823" spans="1:8" s="21" customFormat="1" x14ac:dyDescent="0.25">
      <c r="A823" s="92" t="s">
        <v>192</v>
      </c>
      <c r="B823" s="43">
        <v>135.47999999999999</v>
      </c>
      <c r="C823" s="43">
        <v>380</v>
      </c>
      <c r="D823" s="15">
        <v>10.5</v>
      </c>
      <c r="E823" s="10"/>
      <c r="F823" s="10"/>
      <c r="G823" s="10"/>
      <c r="H823" s="10"/>
    </row>
    <row r="824" spans="1:8" s="21" customFormat="1" x14ac:dyDescent="0.25">
      <c r="A824" s="92" t="s">
        <v>191</v>
      </c>
      <c r="B824" s="43">
        <v>135.43</v>
      </c>
      <c r="C824" s="43">
        <v>380</v>
      </c>
      <c r="D824" s="15">
        <v>10.5</v>
      </c>
      <c r="E824" s="10"/>
      <c r="F824" s="10"/>
      <c r="G824" s="10"/>
      <c r="H824" s="10"/>
    </row>
    <row r="825" spans="1:8" s="21" customFormat="1" x14ac:dyDescent="0.25">
      <c r="A825" s="92" t="s">
        <v>189</v>
      </c>
      <c r="B825" s="43">
        <v>134.35</v>
      </c>
      <c r="C825" s="43">
        <v>375</v>
      </c>
      <c r="D825" s="15">
        <v>10.5</v>
      </c>
      <c r="E825" s="10"/>
      <c r="F825" s="10"/>
      <c r="G825" s="10"/>
      <c r="H825" s="10"/>
    </row>
    <row r="826" spans="1:8" s="21" customFormat="1" x14ac:dyDescent="0.25">
      <c r="A826" s="92" t="s">
        <v>187</v>
      </c>
      <c r="B826" s="43">
        <v>134.13999999999999</v>
      </c>
      <c r="C826" s="43">
        <v>380</v>
      </c>
      <c r="D826" s="15">
        <v>10.51</v>
      </c>
      <c r="E826" s="10"/>
      <c r="F826" s="10"/>
      <c r="G826" s="10"/>
      <c r="H826" s="10"/>
    </row>
    <row r="827" spans="1:8" s="21" customFormat="1" x14ac:dyDescent="0.25">
      <c r="A827" s="92" t="s">
        <v>185</v>
      </c>
      <c r="B827" s="43">
        <v>132.93</v>
      </c>
      <c r="C827" s="43">
        <v>380</v>
      </c>
      <c r="D827" s="15">
        <v>10.51</v>
      </c>
      <c r="E827" s="10"/>
      <c r="F827" s="10"/>
      <c r="G827" s="10"/>
      <c r="H827" s="10"/>
    </row>
    <row r="828" spans="1:8" s="21" customFormat="1" x14ac:dyDescent="0.25">
      <c r="A828" s="92" t="s">
        <v>183</v>
      </c>
      <c r="B828" s="43">
        <v>132.22</v>
      </c>
      <c r="C828" s="43">
        <v>375</v>
      </c>
      <c r="D828" s="15">
        <v>10.51</v>
      </c>
      <c r="E828" s="10"/>
      <c r="F828" s="10"/>
      <c r="G828" s="10"/>
      <c r="H828" s="10"/>
    </row>
    <row r="829" spans="1:8" s="21" customFormat="1" x14ac:dyDescent="0.25">
      <c r="A829" s="92" t="s">
        <v>181</v>
      </c>
      <c r="B829" s="43">
        <v>132.22</v>
      </c>
      <c r="C829" s="43">
        <v>375</v>
      </c>
      <c r="D829" s="15">
        <v>10.51</v>
      </c>
      <c r="E829" s="10"/>
      <c r="F829" s="10"/>
      <c r="G829" s="10"/>
      <c r="H829" s="10"/>
    </row>
    <row r="830" spans="1:8" s="21" customFormat="1" x14ac:dyDescent="0.25">
      <c r="A830" s="92" t="s">
        <v>179</v>
      </c>
      <c r="B830" s="43">
        <v>132.88999999999999</v>
      </c>
      <c r="C830" s="43">
        <v>375</v>
      </c>
      <c r="D830" s="15">
        <v>10</v>
      </c>
      <c r="E830" s="10"/>
      <c r="F830" s="10"/>
      <c r="G830" s="10"/>
      <c r="H830" s="10"/>
    </row>
    <row r="831" spans="1:8" s="21" customFormat="1" x14ac:dyDescent="0.25">
      <c r="A831" s="92" t="s">
        <v>177</v>
      </c>
      <c r="B831" s="43">
        <v>133.83000000000001</v>
      </c>
      <c r="C831" s="43">
        <v>375</v>
      </c>
      <c r="D831" s="15">
        <v>10</v>
      </c>
      <c r="E831" s="10"/>
      <c r="F831" s="10"/>
      <c r="G831" s="10"/>
      <c r="H831" s="10"/>
    </row>
    <row r="832" spans="1:8" s="21" customFormat="1" x14ac:dyDescent="0.25">
      <c r="A832" s="92" t="s">
        <v>175</v>
      </c>
      <c r="B832" s="43">
        <v>133.82</v>
      </c>
      <c r="C832" s="43">
        <v>375</v>
      </c>
      <c r="D832" s="15">
        <v>10</v>
      </c>
      <c r="E832" s="10"/>
      <c r="F832" s="10"/>
      <c r="G832" s="10"/>
      <c r="H832" s="10"/>
    </row>
    <row r="833" spans="1:8" s="21" customFormat="1" x14ac:dyDescent="0.25">
      <c r="A833" s="92" t="s">
        <v>174</v>
      </c>
      <c r="B833" s="43">
        <v>132.26</v>
      </c>
      <c r="C833" s="43">
        <v>374</v>
      </c>
      <c r="D833" s="15">
        <v>10.1</v>
      </c>
      <c r="E833" s="10"/>
      <c r="F833" s="10"/>
      <c r="G833" s="10"/>
      <c r="H833" s="10"/>
    </row>
    <row r="834" spans="1:8" s="21" customFormat="1" x14ac:dyDescent="0.25">
      <c r="A834" s="92" t="s">
        <v>172</v>
      </c>
      <c r="B834" s="43">
        <v>130.53</v>
      </c>
      <c r="C834" s="43">
        <v>370</v>
      </c>
      <c r="D834" s="15">
        <v>10</v>
      </c>
      <c r="E834" s="10"/>
      <c r="F834" s="10"/>
      <c r="G834" s="10"/>
      <c r="H834" s="10"/>
    </row>
    <row r="835" spans="1:8" s="21" customFormat="1" x14ac:dyDescent="0.25">
      <c r="A835" s="92" t="s">
        <v>170</v>
      </c>
      <c r="B835" s="43">
        <v>130.05000000000001</v>
      </c>
      <c r="C835" s="43">
        <v>370</v>
      </c>
      <c r="D835" s="15">
        <v>10</v>
      </c>
      <c r="E835" s="10"/>
      <c r="F835" s="10"/>
      <c r="G835" s="10"/>
      <c r="H835" s="10"/>
    </row>
    <row r="836" spans="1:8" s="21" customFormat="1" x14ac:dyDescent="0.25">
      <c r="A836" s="92" t="s">
        <v>168</v>
      </c>
      <c r="B836" s="43">
        <v>129.9</v>
      </c>
      <c r="C836" s="43">
        <v>376.01</v>
      </c>
      <c r="D836" s="15">
        <v>10</v>
      </c>
      <c r="E836" s="10"/>
      <c r="F836" s="10"/>
      <c r="G836" s="10"/>
      <c r="H836" s="10"/>
    </row>
    <row r="837" spans="1:8" s="21" customFormat="1" x14ac:dyDescent="0.25">
      <c r="A837" s="92" t="s">
        <v>166</v>
      </c>
      <c r="B837" s="43">
        <v>129.55000000000001</v>
      </c>
      <c r="C837" s="43">
        <v>378.7</v>
      </c>
      <c r="D837" s="15">
        <v>10</v>
      </c>
      <c r="E837" s="10"/>
      <c r="F837" s="10"/>
      <c r="G837" s="10"/>
      <c r="H837" s="10"/>
    </row>
    <row r="838" spans="1:8" s="21" customFormat="1" x14ac:dyDescent="0.25">
      <c r="A838" s="92" t="s">
        <v>164</v>
      </c>
      <c r="B838" s="43">
        <v>129.55000000000001</v>
      </c>
      <c r="C838" s="43">
        <v>378.7</v>
      </c>
      <c r="D838" s="15">
        <v>10</v>
      </c>
      <c r="E838" s="10"/>
      <c r="F838" s="10"/>
      <c r="G838" s="10"/>
      <c r="H838" s="10"/>
    </row>
    <row r="839" spans="1:8" s="21" customFormat="1" x14ac:dyDescent="0.25">
      <c r="A839" s="92" t="s">
        <v>162</v>
      </c>
      <c r="B839" s="43">
        <v>128.94999999999999</v>
      </c>
      <c r="C839" s="43">
        <v>385.03</v>
      </c>
      <c r="D839" s="15">
        <v>10</v>
      </c>
      <c r="E839" s="10"/>
      <c r="F839" s="10"/>
      <c r="G839" s="10"/>
      <c r="H839" s="10"/>
    </row>
    <row r="840" spans="1:8" s="21" customFormat="1" x14ac:dyDescent="0.25">
      <c r="A840" s="92" t="s">
        <v>160</v>
      </c>
      <c r="B840" s="43">
        <v>130.44</v>
      </c>
      <c r="C840" s="43">
        <v>385.03</v>
      </c>
      <c r="D840" s="15">
        <v>10</v>
      </c>
      <c r="E840" s="10"/>
      <c r="F840" s="10"/>
      <c r="G840" s="10"/>
      <c r="H840" s="10"/>
    </row>
    <row r="841" spans="1:8" s="21" customFormat="1" x14ac:dyDescent="0.25">
      <c r="A841" s="92" t="s">
        <v>158</v>
      </c>
      <c r="B841" s="43">
        <v>129.9</v>
      </c>
      <c r="C841" s="43">
        <v>390</v>
      </c>
      <c r="D841" s="15">
        <v>10</v>
      </c>
      <c r="E841" s="10"/>
      <c r="F841" s="10"/>
      <c r="G841" s="10"/>
      <c r="H841" s="10"/>
    </row>
    <row r="842" spans="1:8" s="21" customFormat="1" x14ac:dyDescent="0.25">
      <c r="A842" s="92" t="s">
        <v>157</v>
      </c>
      <c r="B842" s="43">
        <v>130.37</v>
      </c>
      <c r="C842" s="43">
        <v>400</v>
      </c>
      <c r="D842" s="15">
        <v>10</v>
      </c>
      <c r="E842" s="10"/>
      <c r="F842" s="10"/>
      <c r="G842" s="10"/>
      <c r="H842" s="10"/>
    </row>
    <row r="843" spans="1:8" s="21" customFormat="1" x14ac:dyDescent="0.25">
      <c r="A843" s="92" t="s">
        <v>156</v>
      </c>
      <c r="B843" s="43">
        <v>130.07</v>
      </c>
      <c r="C843" s="43">
        <v>400</v>
      </c>
      <c r="D843" s="15">
        <v>10</v>
      </c>
      <c r="E843" s="10"/>
      <c r="F843" s="10"/>
      <c r="G843" s="10"/>
      <c r="H843" s="10"/>
    </row>
    <row r="844" spans="1:8" s="21" customFormat="1" x14ac:dyDescent="0.25">
      <c r="A844" s="92" t="s">
        <v>154</v>
      </c>
      <c r="B844" s="43">
        <v>129.81</v>
      </c>
      <c r="C844" s="43">
        <v>400</v>
      </c>
      <c r="D844" s="15">
        <v>10</v>
      </c>
      <c r="E844" s="10"/>
      <c r="F844" s="10"/>
      <c r="G844" s="10"/>
      <c r="H844" s="10"/>
    </row>
    <row r="845" spans="1:8" s="21" customFormat="1" x14ac:dyDescent="0.25">
      <c r="A845" s="92" t="s">
        <v>153</v>
      </c>
      <c r="B845" s="43">
        <v>130.19999999999999</v>
      </c>
      <c r="C845" s="43">
        <v>400</v>
      </c>
      <c r="D845" s="15">
        <v>10</v>
      </c>
      <c r="E845" s="10"/>
      <c r="F845" s="10"/>
      <c r="G845" s="10"/>
      <c r="H845" s="10"/>
    </row>
    <row r="846" spans="1:8" s="21" customFormat="1" x14ac:dyDescent="0.25">
      <c r="A846" s="92" t="s">
        <v>152</v>
      </c>
      <c r="B846" s="43">
        <v>130.28</v>
      </c>
      <c r="C846" s="43">
        <v>405</v>
      </c>
      <c r="D846" s="15">
        <v>10</v>
      </c>
      <c r="E846" s="10"/>
      <c r="F846" s="10"/>
      <c r="G846" s="10"/>
      <c r="H846" s="10"/>
    </row>
    <row r="847" spans="1:8" s="21" customFormat="1" x14ac:dyDescent="0.25">
      <c r="A847" s="92" t="s">
        <v>151</v>
      </c>
      <c r="B847" s="43">
        <v>130.13</v>
      </c>
      <c r="C847" s="43">
        <v>406</v>
      </c>
      <c r="D847" s="15">
        <v>10</v>
      </c>
      <c r="E847" s="10"/>
      <c r="F847" s="10"/>
      <c r="G847" s="10"/>
      <c r="H847" s="10"/>
    </row>
    <row r="848" spans="1:8" s="21" customFormat="1" x14ac:dyDescent="0.25">
      <c r="A848" s="92" t="s">
        <v>149</v>
      </c>
      <c r="B848" s="43">
        <v>130.49</v>
      </c>
      <c r="C848" s="43">
        <v>406</v>
      </c>
      <c r="D848" s="15">
        <v>10.25</v>
      </c>
      <c r="E848" s="10"/>
      <c r="F848" s="10"/>
      <c r="G848" s="10"/>
      <c r="H848" s="10"/>
    </row>
    <row r="849" spans="1:8" s="21" customFormat="1" x14ac:dyDescent="0.25">
      <c r="A849" s="92" t="s">
        <v>147</v>
      </c>
      <c r="B849" s="43">
        <v>130.36000000000001</v>
      </c>
      <c r="C849" s="43">
        <v>410</v>
      </c>
      <c r="D849" s="15">
        <v>10</v>
      </c>
      <c r="E849" s="10"/>
      <c r="F849" s="10"/>
      <c r="G849" s="10"/>
      <c r="H849" s="10"/>
    </row>
    <row r="850" spans="1:8" s="21" customFormat="1" x14ac:dyDescent="0.25">
      <c r="A850" s="92" t="s">
        <v>145</v>
      </c>
      <c r="B850" s="43">
        <v>131.66</v>
      </c>
      <c r="C850" s="43">
        <v>420</v>
      </c>
      <c r="D850" s="15">
        <v>10</v>
      </c>
      <c r="E850" s="10"/>
      <c r="F850" s="10"/>
      <c r="G850" s="10"/>
      <c r="H850" s="10"/>
    </row>
    <row r="851" spans="1:8" s="21" customFormat="1" x14ac:dyDescent="0.25">
      <c r="A851" s="92" t="s">
        <v>143</v>
      </c>
      <c r="B851" s="43">
        <v>131.63999999999999</v>
      </c>
      <c r="C851" s="43">
        <v>420</v>
      </c>
      <c r="D851" s="15">
        <v>10</v>
      </c>
      <c r="E851" s="10"/>
      <c r="F851" s="10"/>
      <c r="G851" s="10"/>
      <c r="H851" s="10"/>
    </row>
    <row r="852" spans="1:8" s="21" customFormat="1" x14ac:dyDescent="0.25">
      <c r="A852" s="92" t="s">
        <v>141</v>
      </c>
      <c r="B852" s="43">
        <v>132.18</v>
      </c>
      <c r="C852" s="43">
        <v>420</v>
      </c>
      <c r="D852" s="15">
        <v>10</v>
      </c>
      <c r="E852" s="10"/>
      <c r="F852" s="10"/>
      <c r="G852" s="10"/>
      <c r="H852" s="10"/>
    </row>
    <row r="853" spans="1:8" s="21" customFormat="1" x14ac:dyDescent="0.25">
      <c r="A853" s="92" t="s">
        <v>139</v>
      </c>
      <c r="B853" s="43">
        <v>133.22</v>
      </c>
      <c r="C853" s="43">
        <v>420</v>
      </c>
      <c r="D853" s="15">
        <v>10</v>
      </c>
      <c r="E853" s="10"/>
      <c r="F853" s="10"/>
      <c r="G853" s="10"/>
      <c r="H853" s="10"/>
    </row>
    <row r="854" spans="1:8" s="21" customFormat="1" x14ac:dyDescent="0.25">
      <c r="A854" s="92" t="s">
        <v>138</v>
      </c>
      <c r="B854" s="43">
        <v>133.26</v>
      </c>
      <c r="C854" s="43">
        <v>420</v>
      </c>
      <c r="D854" s="15">
        <v>10</v>
      </c>
      <c r="E854" s="10"/>
      <c r="F854" s="10"/>
      <c r="G854" s="10"/>
      <c r="H854" s="10"/>
    </row>
    <row r="855" spans="1:8" s="21" customFormat="1" x14ac:dyDescent="0.25">
      <c r="A855" s="92" t="s">
        <v>136</v>
      </c>
      <c r="B855" s="43">
        <v>133.07</v>
      </c>
      <c r="C855" s="43">
        <v>420</v>
      </c>
      <c r="D855" s="15">
        <v>10</v>
      </c>
      <c r="E855" s="10"/>
      <c r="F855" s="10"/>
      <c r="G855" s="10"/>
      <c r="H855" s="10"/>
    </row>
    <row r="856" spans="1:8" s="21" customFormat="1" x14ac:dyDescent="0.25">
      <c r="A856" s="92" t="s">
        <v>135</v>
      </c>
      <c r="B856" s="43">
        <v>133.07</v>
      </c>
      <c r="C856" s="43">
        <v>420</v>
      </c>
      <c r="D856" s="15">
        <v>10</v>
      </c>
      <c r="E856" s="10"/>
      <c r="F856" s="10"/>
      <c r="G856" s="10"/>
      <c r="H856" s="10"/>
    </row>
    <row r="857" spans="1:8" s="21" customFormat="1" x14ac:dyDescent="0.25">
      <c r="A857" s="92" t="s">
        <v>133</v>
      </c>
      <c r="B857" s="43">
        <v>133.16999999999999</v>
      </c>
      <c r="C857" s="43">
        <v>420</v>
      </c>
      <c r="D857" s="15">
        <v>10</v>
      </c>
      <c r="E857" s="10"/>
      <c r="F857" s="10"/>
      <c r="G857" s="10"/>
      <c r="H857" s="10"/>
    </row>
    <row r="858" spans="1:8" s="21" customFormat="1" x14ac:dyDescent="0.25">
      <c r="A858" s="92" t="s">
        <v>131</v>
      </c>
      <c r="B858" s="43">
        <v>132.57</v>
      </c>
      <c r="C858" s="43">
        <v>414</v>
      </c>
      <c r="D858" s="15">
        <v>10</v>
      </c>
      <c r="E858" s="10"/>
      <c r="F858" s="10"/>
      <c r="G858" s="10"/>
      <c r="H858" s="10"/>
    </row>
    <row r="859" spans="1:8" s="21" customFormat="1" x14ac:dyDescent="0.25">
      <c r="A859" s="92" t="s">
        <v>129</v>
      </c>
      <c r="B859" s="43">
        <v>132.31</v>
      </c>
      <c r="C859" s="43">
        <v>420</v>
      </c>
      <c r="D859" s="15">
        <v>10</v>
      </c>
      <c r="E859" s="10"/>
      <c r="F859" s="10"/>
      <c r="G859" s="10"/>
      <c r="H859" s="10"/>
    </row>
    <row r="860" spans="1:8" s="21" customFormat="1" x14ac:dyDescent="0.25">
      <c r="A860" s="92" t="s">
        <v>128</v>
      </c>
      <c r="B860" s="43">
        <v>132.03</v>
      </c>
      <c r="C860" s="43">
        <v>420</v>
      </c>
      <c r="D860" s="15">
        <v>10</v>
      </c>
      <c r="E860" s="10"/>
      <c r="F860" s="10"/>
      <c r="G860" s="10"/>
      <c r="H860" s="10"/>
    </row>
    <row r="861" spans="1:8" s="21" customFormat="1" x14ac:dyDescent="0.25">
      <c r="A861" s="92">
        <v>41061</v>
      </c>
      <c r="B861" s="43">
        <v>131.86000000000001</v>
      </c>
      <c r="C861" s="43">
        <v>420</v>
      </c>
      <c r="D861" s="15">
        <v>10</v>
      </c>
      <c r="E861" s="10"/>
      <c r="F861" s="10"/>
      <c r="G861" s="10"/>
      <c r="H861" s="10"/>
    </row>
    <row r="862" spans="1:8" s="21" customFormat="1" x14ac:dyDescent="0.25">
      <c r="A862" s="92">
        <v>41064</v>
      </c>
      <c r="B862" s="43">
        <v>131.78</v>
      </c>
      <c r="C862" s="43">
        <v>410</v>
      </c>
      <c r="D862" s="15">
        <v>10.5</v>
      </c>
      <c r="E862" s="10"/>
      <c r="F862" s="10"/>
      <c r="G862" s="10"/>
      <c r="H862" s="10"/>
    </row>
    <row r="863" spans="1:8" s="21" customFormat="1" x14ac:dyDescent="0.25">
      <c r="A863" s="92">
        <v>41065</v>
      </c>
      <c r="B863" s="43">
        <v>132.80000000000001</v>
      </c>
      <c r="C863" s="43">
        <v>415</v>
      </c>
      <c r="D863" s="15">
        <v>10.7</v>
      </c>
      <c r="E863" s="10"/>
      <c r="F863" s="10"/>
      <c r="G863" s="10"/>
      <c r="H863" s="10"/>
    </row>
    <row r="864" spans="1:8" s="21" customFormat="1" x14ac:dyDescent="0.25">
      <c r="A864" s="92">
        <v>41066</v>
      </c>
      <c r="B864" s="43">
        <v>132.80000000000001</v>
      </c>
      <c r="C864" s="43">
        <v>410</v>
      </c>
      <c r="D864" s="15">
        <v>10.8</v>
      </c>
      <c r="E864" s="10"/>
      <c r="F864" s="10"/>
      <c r="G864" s="10"/>
      <c r="H864" s="10"/>
    </row>
    <row r="865" spans="1:8" s="21" customFormat="1" x14ac:dyDescent="0.25">
      <c r="A865" s="92">
        <v>41067</v>
      </c>
      <c r="B865" s="43">
        <v>133.08000000000001</v>
      </c>
      <c r="C865" s="43">
        <v>412</v>
      </c>
      <c r="D865" s="15">
        <v>10.8</v>
      </c>
      <c r="E865" s="10"/>
      <c r="F865" s="10"/>
      <c r="G865" s="10"/>
      <c r="H865" s="10"/>
    </row>
    <row r="866" spans="1:8" s="21" customFormat="1" x14ac:dyDescent="0.25">
      <c r="A866" s="92">
        <v>41068</v>
      </c>
      <c r="B866" s="43">
        <v>133.34</v>
      </c>
      <c r="C866" s="43">
        <v>420</v>
      </c>
      <c r="D866" s="15">
        <v>10.8</v>
      </c>
      <c r="E866" s="10"/>
      <c r="F866" s="10"/>
      <c r="G866" s="10"/>
      <c r="H866" s="10"/>
    </row>
    <row r="867" spans="1:8" s="21" customFormat="1" x14ac:dyDescent="0.25">
      <c r="A867" s="92">
        <v>41071</v>
      </c>
      <c r="B867" s="43">
        <v>133.26</v>
      </c>
      <c r="C867" s="43">
        <v>420</v>
      </c>
      <c r="D867" s="15">
        <v>10.8</v>
      </c>
      <c r="E867" s="10"/>
      <c r="F867" s="10"/>
      <c r="G867" s="10"/>
      <c r="H867" s="10"/>
    </row>
    <row r="868" spans="1:8" s="21" customFormat="1" x14ac:dyDescent="0.25">
      <c r="A868" s="92">
        <v>41072</v>
      </c>
      <c r="B868" s="43">
        <v>132.6</v>
      </c>
      <c r="C868" s="43">
        <v>420</v>
      </c>
      <c r="D868" s="15">
        <v>11</v>
      </c>
      <c r="E868" s="10"/>
      <c r="F868" s="10"/>
      <c r="G868" s="10"/>
      <c r="H868" s="10"/>
    </row>
    <row r="869" spans="1:8" s="21" customFormat="1" x14ac:dyDescent="0.25">
      <c r="A869" s="92">
        <v>41073</v>
      </c>
      <c r="B869" s="43">
        <v>131.96</v>
      </c>
      <c r="C869" s="43">
        <v>420</v>
      </c>
      <c r="D869" s="15">
        <v>11</v>
      </c>
      <c r="E869" s="10"/>
      <c r="F869" s="10"/>
      <c r="G869" s="10"/>
      <c r="H869" s="10"/>
    </row>
    <row r="870" spans="1:8" s="21" customFormat="1" x14ac:dyDescent="0.25">
      <c r="A870" s="92">
        <v>41074</v>
      </c>
      <c r="B870" s="43">
        <v>131.99</v>
      </c>
      <c r="C870" s="43">
        <v>419.6</v>
      </c>
      <c r="D870" s="15">
        <v>11.5</v>
      </c>
      <c r="E870" s="10"/>
      <c r="F870" s="10"/>
      <c r="G870" s="10"/>
      <c r="H870" s="10"/>
    </row>
    <row r="871" spans="1:8" s="21" customFormat="1" x14ac:dyDescent="0.25">
      <c r="A871" s="92">
        <v>41075</v>
      </c>
      <c r="B871" s="43">
        <v>132.13</v>
      </c>
      <c r="C871" s="43">
        <v>416</v>
      </c>
      <c r="D871" s="15">
        <v>11.5</v>
      </c>
      <c r="E871" s="10"/>
      <c r="F871" s="10"/>
      <c r="G871" s="10"/>
      <c r="H871" s="10"/>
    </row>
    <row r="872" spans="1:8" s="21" customFormat="1" x14ac:dyDescent="0.25">
      <c r="A872" s="92">
        <v>41078</v>
      </c>
      <c r="B872" s="43">
        <v>131.11000000000001</v>
      </c>
      <c r="C872" s="43">
        <v>416</v>
      </c>
      <c r="D872" s="15">
        <v>11.5</v>
      </c>
      <c r="E872" s="10"/>
      <c r="F872" s="10"/>
      <c r="G872" s="10"/>
      <c r="H872" s="10"/>
    </row>
    <row r="873" spans="1:8" s="21" customFormat="1" x14ac:dyDescent="0.25">
      <c r="A873" s="92">
        <v>41079</v>
      </c>
      <c r="B873" s="43">
        <v>131</v>
      </c>
      <c r="C873" s="43">
        <v>416</v>
      </c>
      <c r="D873" s="15">
        <v>11.5</v>
      </c>
      <c r="E873" s="10"/>
      <c r="F873" s="10"/>
      <c r="G873" s="10"/>
      <c r="H873" s="10"/>
    </row>
    <row r="874" spans="1:8" s="21" customFormat="1" x14ac:dyDescent="0.25">
      <c r="A874" s="92">
        <v>41080</v>
      </c>
      <c r="B874" s="43">
        <v>131.05000000000001</v>
      </c>
      <c r="C874" s="43">
        <v>416</v>
      </c>
      <c r="D874" s="15">
        <v>11.5</v>
      </c>
      <c r="E874" s="10"/>
      <c r="F874" s="10"/>
      <c r="G874" s="10"/>
      <c r="H874" s="10"/>
    </row>
    <row r="875" spans="1:8" s="21" customFormat="1" x14ac:dyDescent="0.25">
      <c r="A875" s="92">
        <v>41081</v>
      </c>
      <c r="B875" s="43">
        <v>130.68</v>
      </c>
      <c r="C875" s="43">
        <v>416</v>
      </c>
      <c r="D875" s="15">
        <v>11.5</v>
      </c>
      <c r="E875" s="10"/>
      <c r="F875" s="10"/>
      <c r="G875" s="10"/>
      <c r="H875" s="10"/>
    </row>
    <row r="876" spans="1:8" s="21" customFormat="1" x14ac:dyDescent="0.25">
      <c r="A876" s="92">
        <v>41082</v>
      </c>
      <c r="B876" s="43">
        <v>130.36000000000001</v>
      </c>
      <c r="C876" s="43">
        <v>416</v>
      </c>
      <c r="D876" s="15">
        <v>11.5</v>
      </c>
      <c r="E876" s="10"/>
      <c r="F876" s="10"/>
      <c r="G876" s="10"/>
      <c r="H876" s="10"/>
    </row>
    <row r="877" spans="1:8" s="21" customFormat="1" x14ac:dyDescent="0.25">
      <c r="A877" s="92">
        <v>41085</v>
      </c>
      <c r="B877" s="43">
        <v>130.32</v>
      </c>
      <c r="C877" s="43">
        <v>416</v>
      </c>
      <c r="D877" s="15">
        <v>11.5</v>
      </c>
      <c r="E877" s="10"/>
      <c r="F877" s="10"/>
      <c r="G877" s="10"/>
      <c r="H877" s="10"/>
    </row>
    <row r="878" spans="1:8" s="21" customFormat="1" x14ac:dyDescent="0.25">
      <c r="A878" s="92">
        <v>41086</v>
      </c>
      <c r="B878" s="43">
        <v>130.55000000000001</v>
      </c>
      <c r="C878" s="43">
        <v>420</v>
      </c>
      <c r="D878" s="15">
        <v>11</v>
      </c>
      <c r="E878" s="10"/>
      <c r="F878" s="10"/>
      <c r="G878" s="10"/>
      <c r="H878" s="10"/>
    </row>
    <row r="879" spans="1:8" s="21" customFormat="1" x14ac:dyDescent="0.25">
      <c r="A879" s="92">
        <v>41087</v>
      </c>
      <c r="B879" s="43">
        <v>130.37</v>
      </c>
      <c r="C879" s="43">
        <v>420</v>
      </c>
      <c r="D879" s="15">
        <v>11</v>
      </c>
      <c r="E879" s="10"/>
      <c r="F879" s="10"/>
      <c r="G879" s="10"/>
      <c r="H879" s="10"/>
    </row>
    <row r="880" spans="1:8" s="21" customFormat="1" x14ac:dyDescent="0.25">
      <c r="A880" s="92">
        <v>41088</v>
      </c>
      <c r="B880" s="43">
        <v>131.19999999999999</v>
      </c>
      <c r="C880" s="43">
        <v>425.1</v>
      </c>
      <c r="D880" s="15">
        <v>11</v>
      </c>
      <c r="E880" s="10"/>
      <c r="F880" s="10"/>
      <c r="G880" s="10"/>
      <c r="H880" s="10"/>
    </row>
    <row r="881" spans="1:8" s="21" customFormat="1" x14ac:dyDescent="0.25">
      <c r="A881" s="94">
        <v>41089</v>
      </c>
      <c r="B881" s="44">
        <v>131.96</v>
      </c>
      <c r="C881" s="44">
        <v>430</v>
      </c>
      <c r="D881" s="15">
        <v>10.5</v>
      </c>
      <c r="E881" s="10"/>
      <c r="F881" s="10"/>
      <c r="G881" s="10"/>
      <c r="H881" s="10"/>
    </row>
    <row r="882" spans="1:8" s="21" customFormat="1" x14ac:dyDescent="0.25">
      <c r="A882" s="88"/>
      <c r="D882" s="15">
        <v>10.3</v>
      </c>
      <c r="E882" s="10"/>
      <c r="F882" s="10"/>
      <c r="G882" s="10"/>
      <c r="H882" s="10"/>
    </row>
    <row r="883" spans="1:8" s="21" customFormat="1" ht="15" x14ac:dyDescent="0.3">
      <c r="A883" s="95" t="s">
        <v>232</v>
      </c>
      <c r="B883" s="53"/>
      <c r="C883" s="53"/>
      <c r="D883" s="15">
        <v>10.5</v>
      </c>
      <c r="E883" s="10"/>
      <c r="F883" s="10"/>
      <c r="G883" s="10"/>
      <c r="H883" s="10"/>
    </row>
    <row r="884" spans="1:8" s="21" customFormat="1" x14ac:dyDescent="0.25">
      <c r="A884" s="88"/>
      <c r="D884" s="15">
        <v>10.5</v>
      </c>
      <c r="E884" s="10"/>
      <c r="F884" s="10"/>
      <c r="G884" s="10"/>
      <c r="H884" s="10"/>
    </row>
    <row r="885" spans="1:8" s="21" customFormat="1" x14ac:dyDescent="0.25">
      <c r="A885" s="88"/>
      <c r="D885" s="15">
        <v>10.5</v>
      </c>
      <c r="E885" s="10"/>
      <c r="F885" s="10"/>
      <c r="G885" s="10"/>
      <c r="H885" s="10"/>
    </row>
    <row r="886" spans="1:8" s="21" customFormat="1" x14ac:dyDescent="0.25">
      <c r="A886" s="88"/>
      <c r="D886" s="15">
        <v>10.5</v>
      </c>
      <c r="E886" s="10"/>
      <c r="F886" s="10"/>
      <c r="G886" s="10"/>
      <c r="H886" s="10"/>
    </row>
    <row r="887" spans="1:8" s="21" customFormat="1" x14ac:dyDescent="0.25">
      <c r="A887" s="88"/>
      <c r="D887" s="15">
        <v>10.5</v>
      </c>
      <c r="E887" s="10"/>
      <c r="F887" s="10"/>
      <c r="G887" s="10"/>
      <c r="H887" s="10"/>
    </row>
    <row r="888" spans="1:8" s="21" customFormat="1" x14ac:dyDescent="0.25">
      <c r="A888" s="88"/>
      <c r="D888" s="15">
        <v>11.21</v>
      </c>
      <c r="E888" s="10"/>
      <c r="F888" s="10"/>
      <c r="G888" s="10"/>
      <c r="H888" s="10"/>
    </row>
    <row r="889" spans="1:8" s="21" customFormat="1" x14ac:dyDescent="0.25">
      <c r="A889" s="88"/>
      <c r="D889" s="15">
        <v>11.21</v>
      </c>
      <c r="E889" s="10"/>
      <c r="F889" s="10"/>
      <c r="G889" s="10"/>
      <c r="H889" s="10"/>
    </row>
    <row r="890" spans="1:8" x14ac:dyDescent="0.25">
      <c r="D890" s="15">
        <v>11</v>
      </c>
    </row>
    <row r="891" spans="1:8" s="21" customFormat="1" x14ac:dyDescent="0.25">
      <c r="A891" s="88"/>
      <c r="D891" s="15">
        <v>11</v>
      </c>
      <c r="E891" s="10"/>
      <c r="F891" s="10"/>
      <c r="G891" s="10"/>
      <c r="H891" s="10"/>
    </row>
    <row r="892" spans="1:8" s="21" customFormat="1" x14ac:dyDescent="0.25">
      <c r="A892" s="88"/>
      <c r="D892" s="15">
        <v>11</v>
      </c>
      <c r="E892" s="10"/>
      <c r="F892" s="10"/>
      <c r="G892" s="10"/>
      <c r="H892" s="10"/>
    </row>
    <row r="893" spans="1:8" s="21" customFormat="1" x14ac:dyDescent="0.25">
      <c r="A893" s="88"/>
      <c r="D893" s="15">
        <v>11</v>
      </c>
      <c r="E893" s="10"/>
      <c r="F893" s="10"/>
      <c r="G893" s="10"/>
      <c r="H893" s="10"/>
    </row>
    <row r="894" spans="1:8" s="21" customFormat="1" x14ac:dyDescent="0.25">
      <c r="A894" s="88"/>
      <c r="D894" s="15">
        <v>11</v>
      </c>
      <c r="E894" s="10"/>
      <c r="F894" s="10"/>
      <c r="G894" s="10"/>
      <c r="H894" s="10"/>
    </row>
    <row r="895" spans="1:8" s="21" customFormat="1" x14ac:dyDescent="0.25">
      <c r="A895" s="88"/>
      <c r="D895" s="15">
        <v>11</v>
      </c>
      <c r="E895" s="10"/>
      <c r="F895" s="10"/>
      <c r="G895" s="10"/>
      <c r="H895" s="10"/>
    </row>
    <row r="896" spans="1:8" s="21" customFormat="1" x14ac:dyDescent="0.25">
      <c r="A896" s="88"/>
      <c r="D896" s="15">
        <v>11</v>
      </c>
      <c r="E896" s="10"/>
      <c r="F896" s="10"/>
      <c r="G896" s="10"/>
      <c r="H896" s="10"/>
    </row>
    <row r="897" spans="1:8" s="21" customFormat="1" x14ac:dyDescent="0.25">
      <c r="A897" s="88"/>
      <c r="D897" s="15">
        <v>11.1</v>
      </c>
      <c r="E897" s="10"/>
      <c r="F897" s="10"/>
      <c r="G897" s="10"/>
      <c r="H897" s="10"/>
    </row>
    <row r="898" spans="1:8" s="21" customFormat="1" x14ac:dyDescent="0.25">
      <c r="A898" s="88"/>
      <c r="D898" s="15">
        <v>11.1</v>
      </c>
      <c r="E898" s="10"/>
      <c r="F898" s="10"/>
      <c r="G898" s="10"/>
      <c r="H898" s="10"/>
    </row>
    <row r="899" spans="1:8" s="21" customFormat="1" x14ac:dyDescent="0.25">
      <c r="A899" s="88"/>
      <c r="D899" s="15">
        <v>11.5</v>
      </c>
      <c r="E899" s="10"/>
      <c r="F899" s="10"/>
      <c r="G899" s="10"/>
      <c r="H899" s="10"/>
    </row>
    <row r="900" spans="1:8" s="21" customFormat="1" x14ac:dyDescent="0.25">
      <c r="A900" s="88"/>
      <c r="D900" s="15">
        <v>11.5</v>
      </c>
      <c r="E900" s="10"/>
      <c r="F900" s="10"/>
      <c r="G900" s="10"/>
      <c r="H900" s="10"/>
    </row>
    <row r="901" spans="1:8" s="21" customFormat="1" x14ac:dyDescent="0.25">
      <c r="A901" s="88"/>
      <c r="D901" s="15">
        <v>11.51</v>
      </c>
      <c r="E901" s="10"/>
      <c r="F901" s="10"/>
      <c r="G901" s="10"/>
      <c r="H901" s="10"/>
    </row>
    <row r="902" spans="1:8" s="21" customFormat="1" x14ac:dyDescent="0.25">
      <c r="A902" s="88"/>
      <c r="D902" s="15">
        <v>11.5</v>
      </c>
      <c r="E902" s="10"/>
      <c r="F902" s="10"/>
      <c r="G902" s="10"/>
      <c r="H902" s="10"/>
    </row>
    <row r="903" spans="1:8" s="21" customFormat="1" x14ac:dyDescent="0.25">
      <c r="A903" s="88"/>
      <c r="D903" s="12">
        <v>11.5</v>
      </c>
      <c r="E903" s="10"/>
      <c r="F903" s="10"/>
      <c r="G903" s="10"/>
      <c r="H903" s="10"/>
    </row>
    <row r="904" spans="1:8" s="21" customFormat="1" x14ac:dyDescent="0.25">
      <c r="A904" s="88"/>
      <c r="D904" s="49"/>
      <c r="E904" s="10"/>
      <c r="F904" s="10"/>
      <c r="G904" s="10"/>
      <c r="H904" s="10"/>
    </row>
    <row r="905" spans="1:8" s="21" customFormat="1" x14ac:dyDescent="0.25">
      <c r="A905" s="88"/>
      <c r="D905" s="46"/>
      <c r="E905" s="10"/>
      <c r="F905" s="10"/>
      <c r="G905" s="10"/>
      <c r="H905" s="10"/>
    </row>
    <row r="906" spans="1:8" s="21" customFormat="1" x14ac:dyDescent="0.25">
      <c r="A906" s="88"/>
      <c r="D906" s="49"/>
      <c r="E906" s="10"/>
      <c r="F906" s="10"/>
      <c r="G906" s="10"/>
      <c r="H906" s="10"/>
    </row>
    <row r="907" spans="1:8" s="21" customFormat="1" x14ac:dyDescent="0.25">
      <c r="A907" s="88"/>
      <c r="D907" s="49"/>
      <c r="E907" s="10"/>
      <c r="F907" s="10"/>
      <c r="G907" s="10"/>
      <c r="H907" s="10"/>
    </row>
    <row r="908" spans="1:8" s="21" customFormat="1" x14ac:dyDescent="0.25">
      <c r="A908" s="88"/>
      <c r="D908" s="49"/>
      <c r="E908" s="10"/>
      <c r="F908" s="10"/>
      <c r="G908" s="10"/>
      <c r="H908" s="10"/>
    </row>
    <row r="909" spans="1:8" s="21" customFormat="1" x14ac:dyDescent="0.25">
      <c r="A909" s="88"/>
      <c r="D909" s="49"/>
      <c r="E909" s="10"/>
      <c r="F909" s="10"/>
      <c r="G909" s="10"/>
      <c r="H909" s="10"/>
    </row>
    <row r="910" spans="1:8" s="21" customFormat="1" x14ac:dyDescent="0.25">
      <c r="A910" s="88"/>
      <c r="D910" s="49"/>
      <c r="E910" s="10"/>
      <c r="F910" s="10"/>
      <c r="G910" s="10"/>
      <c r="H910" s="10"/>
    </row>
    <row r="911" spans="1:8" s="21" customFormat="1" x14ac:dyDescent="0.25">
      <c r="A911" s="88"/>
      <c r="D911" s="49"/>
      <c r="E911" s="10"/>
      <c r="F911" s="10"/>
      <c r="G911" s="10"/>
      <c r="H911" s="10"/>
    </row>
    <row r="912" spans="1:8" s="21" customFormat="1" x14ac:dyDescent="0.25">
      <c r="A912" s="88"/>
      <c r="D912" s="49"/>
      <c r="E912" s="10"/>
      <c r="F912" s="10"/>
      <c r="G912" s="10"/>
      <c r="H912" s="10"/>
    </row>
    <row r="913" spans="1:8" s="21" customFormat="1" x14ac:dyDescent="0.25">
      <c r="A913" s="88"/>
      <c r="D913" s="49"/>
      <c r="E913" s="10"/>
      <c r="F913" s="10"/>
      <c r="G913" s="10"/>
      <c r="H913" s="10"/>
    </row>
    <row r="914" spans="1:8" s="21" customFormat="1" x14ac:dyDescent="0.25">
      <c r="A914" s="88"/>
      <c r="D914" s="49"/>
      <c r="E914" s="10"/>
      <c r="F914" s="10"/>
      <c r="G914" s="10"/>
      <c r="H914" s="10"/>
    </row>
    <row r="915" spans="1:8" s="21" customFormat="1" x14ac:dyDescent="0.25">
      <c r="A915" s="88"/>
      <c r="D915" s="49"/>
      <c r="E915" s="10"/>
      <c r="F915" s="10"/>
      <c r="G915" s="10"/>
      <c r="H915" s="10"/>
    </row>
    <row r="916" spans="1:8" s="21" customFormat="1" x14ac:dyDescent="0.25">
      <c r="A916" s="88"/>
      <c r="D916" s="49"/>
      <c r="E916" s="10"/>
      <c r="F916" s="10"/>
      <c r="G916" s="10"/>
      <c r="H916" s="10"/>
    </row>
    <row r="917" spans="1:8" s="21" customFormat="1" x14ac:dyDescent="0.25">
      <c r="A917" s="88"/>
      <c r="D917" s="49"/>
      <c r="E917" s="10"/>
      <c r="F917" s="10"/>
      <c r="G917" s="10"/>
      <c r="H917" s="10"/>
    </row>
    <row r="918" spans="1:8" s="21" customFormat="1" x14ac:dyDescent="0.25">
      <c r="A918" s="88"/>
      <c r="D918" s="49"/>
      <c r="E918" s="10"/>
      <c r="F918" s="10"/>
      <c r="G918" s="10"/>
      <c r="H918" s="10"/>
    </row>
    <row r="919" spans="1:8" s="21" customFormat="1" x14ac:dyDescent="0.25">
      <c r="A919" s="88"/>
      <c r="D919" s="49"/>
      <c r="E919" s="10"/>
      <c r="F919" s="10"/>
      <c r="G919" s="10"/>
      <c r="H919" s="10"/>
    </row>
    <row r="920" spans="1:8" s="21" customFormat="1" x14ac:dyDescent="0.25">
      <c r="A920" s="88"/>
      <c r="D920" s="49"/>
      <c r="E920" s="10"/>
      <c r="F920" s="10"/>
      <c r="G920" s="10"/>
      <c r="H920" s="10"/>
    </row>
    <row r="921" spans="1:8" s="21" customFormat="1" x14ac:dyDescent="0.25">
      <c r="A921" s="88"/>
      <c r="D921" s="49"/>
      <c r="E921" s="10"/>
      <c r="F921" s="10"/>
      <c r="G921" s="10"/>
      <c r="H921" s="10"/>
    </row>
    <row r="922" spans="1:8" s="21" customFormat="1" x14ac:dyDescent="0.25">
      <c r="A922" s="88"/>
      <c r="D922" s="49"/>
      <c r="E922" s="10"/>
      <c r="F922" s="10"/>
      <c r="G922" s="10"/>
      <c r="H922" s="10"/>
    </row>
    <row r="923" spans="1:8" s="21" customFormat="1" x14ac:dyDescent="0.25">
      <c r="A923" s="88"/>
      <c r="D923" s="49"/>
      <c r="E923" s="10"/>
      <c r="F923" s="10"/>
      <c r="G923" s="10"/>
      <c r="H923" s="10"/>
    </row>
    <row r="924" spans="1:8" s="21" customFormat="1" x14ac:dyDescent="0.25">
      <c r="A924" s="88"/>
      <c r="D924" s="49"/>
      <c r="E924" s="10"/>
      <c r="F924" s="10"/>
      <c r="G924" s="10"/>
      <c r="H924" s="10"/>
    </row>
    <row r="925" spans="1:8" s="21" customFormat="1" x14ac:dyDescent="0.25">
      <c r="A925" s="88"/>
      <c r="D925" s="49"/>
      <c r="E925" s="10"/>
      <c r="F925" s="10"/>
      <c r="G925" s="10"/>
      <c r="H925" s="10"/>
    </row>
    <row r="926" spans="1:8" s="21" customFormat="1" x14ac:dyDescent="0.25">
      <c r="A926" s="88"/>
      <c r="D926" s="49"/>
      <c r="E926" s="10"/>
      <c r="F926" s="10"/>
      <c r="G926" s="10"/>
      <c r="H926" s="10"/>
    </row>
    <row r="927" spans="1:8" s="21" customFormat="1" x14ac:dyDescent="0.25">
      <c r="A927" s="88"/>
      <c r="D927" s="49"/>
      <c r="E927" s="10"/>
      <c r="F927" s="10"/>
      <c r="G927" s="10"/>
      <c r="H927" s="10"/>
    </row>
    <row r="928" spans="1:8" s="21" customFormat="1" x14ac:dyDescent="0.25">
      <c r="A928" s="88"/>
      <c r="D928" s="49"/>
      <c r="E928" s="10"/>
      <c r="F928" s="10"/>
      <c r="G928" s="10"/>
      <c r="H928" s="10"/>
    </row>
    <row r="929" spans="1:8" s="21" customFormat="1" x14ac:dyDescent="0.25">
      <c r="A929" s="88"/>
      <c r="D929" s="49"/>
      <c r="E929" s="10"/>
      <c r="F929" s="10"/>
      <c r="G929" s="10"/>
      <c r="H929" s="10"/>
    </row>
    <row r="930" spans="1:8" s="21" customFormat="1" x14ac:dyDescent="0.25">
      <c r="A930" s="88"/>
      <c r="D930" s="49"/>
      <c r="E930" s="10"/>
      <c r="F930" s="10"/>
      <c r="G930" s="10"/>
      <c r="H930" s="10"/>
    </row>
    <row r="931" spans="1:8" s="21" customFormat="1" x14ac:dyDescent="0.25">
      <c r="A931" s="88"/>
      <c r="D931" s="49"/>
      <c r="E931" s="10"/>
      <c r="F931" s="10"/>
      <c r="G931" s="10"/>
      <c r="H931" s="10"/>
    </row>
    <row r="932" spans="1:8" s="21" customFormat="1" x14ac:dyDescent="0.25">
      <c r="A932" s="88"/>
      <c r="D932" s="49"/>
      <c r="E932" s="10"/>
      <c r="F932" s="10"/>
      <c r="G932" s="10"/>
      <c r="H932" s="10"/>
    </row>
    <row r="933" spans="1:8" s="21" customFormat="1" x14ac:dyDescent="0.25">
      <c r="A933" s="88"/>
      <c r="D933" s="49"/>
      <c r="E933" s="10"/>
      <c r="F933" s="10"/>
      <c r="G933" s="10"/>
      <c r="H933" s="10"/>
    </row>
    <row r="934" spans="1:8" s="21" customFormat="1" x14ac:dyDescent="0.25">
      <c r="A934" s="88"/>
      <c r="D934" s="49"/>
      <c r="E934" s="10"/>
      <c r="F934" s="10"/>
      <c r="G934" s="10"/>
      <c r="H934" s="10"/>
    </row>
    <row r="935" spans="1:8" s="21" customFormat="1" x14ac:dyDescent="0.25">
      <c r="A935" s="88"/>
      <c r="D935" s="49"/>
      <c r="E935" s="10"/>
      <c r="F935" s="10"/>
      <c r="G935" s="10"/>
      <c r="H935" s="10"/>
    </row>
    <row r="936" spans="1:8" s="21" customFormat="1" x14ac:dyDescent="0.25">
      <c r="A936" s="88"/>
      <c r="D936" s="49"/>
      <c r="E936" s="10"/>
      <c r="F936" s="10"/>
      <c r="G936" s="10"/>
      <c r="H936" s="10"/>
    </row>
    <row r="937" spans="1:8" s="21" customFormat="1" x14ac:dyDescent="0.25">
      <c r="A937" s="88"/>
      <c r="D937" s="49"/>
      <c r="E937" s="10"/>
      <c r="F937" s="10"/>
      <c r="G937" s="10"/>
      <c r="H937" s="10"/>
    </row>
    <row r="938" spans="1:8" s="21" customFormat="1" x14ac:dyDescent="0.25">
      <c r="A938" s="88"/>
      <c r="D938" s="49"/>
      <c r="E938" s="10"/>
      <c r="F938" s="10"/>
      <c r="G938" s="10"/>
      <c r="H938" s="10"/>
    </row>
    <row r="939" spans="1:8" s="21" customFormat="1" x14ac:dyDescent="0.25">
      <c r="A939" s="88"/>
      <c r="D939" s="49"/>
      <c r="E939" s="10"/>
      <c r="F939" s="10"/>
      <c r="G939" s="10"/>
      <c r="H939" s="10"/>
    </row>
    <row r="940" spans="1:8" s="21" customFormat="1" x14ac:dyDescent="0.25">
      <c r="A940" s="88"/>
      <c r="D940" s="49"/>
      <c r="E940" s="10"/>
      <c r="F940" s="10"/>
      <c r="G940" s="10"/>
      <c r="H940" s="10"/>
    </row>
    <row r="941" spans="1:8" s="21" customFormat="1" x14ac:dyDescent="0.25">
      <c r="A941" s="88"/>
      <c r="D941" s="49"/>
      <c r="E941" s="10"/>
      <c r="F941" s="10"/>
      <c r="G941" s="10"/>
      <c r="H941" s="10"/>
    </row>
    <row r="942" spans="1:8" s="21" customFormat="1" x14ac:dyDescent="0.25">
      <c r="A942" s="88"/>
      <c r="D942" s="49"/>
      <c r="E942" s="10"/>
      <c r="F942" s="10"/>
      <c r="G942" s="10"/>
      <c r="H942" s="10"/>
    </row>
    <row r="943" spans="1:8" s="21" customFormat="1" x14ac:dyDescent="0.25">
      <c r="A943" s="88"/>
      <c r="D943" s="49"/>
      <c r="E943" s="10"/>
      <c r="F943" s="10"/>
      <c r="G943" s="10"/>
      <c r="H943" s="10"/>
    </row>
    <row r="944" spans="1:8" s="21" customFormat="1" x14ac:dyDescent="0.25">
      <c r="A944" s="88"/>
      <c r="D944" s="49"/>
      <c r="E944" s="10"/>
      <c r="F944" s="10"/>
      <c r="G944" s="10"/>
      <c r="H944" s="10"/>
    </row>
    <row r="945" spans="1:8" s="21" customFormat="1" x14ac:dyDescent="0.25">
      <c r="A945" s="88"/>
      <c r="D945" s="49"/>
      <c r="E945" s="10"/>
      <c r="F945" s="10"/>
      <c r="G945" s="10"/>
      <c r="H945" s="10"/>
    </row>
    <row r="946" spans="1:8" s="21" customFormat="1" x14ac:dyDescent="0.25">
      <c r="A946" s="88"/>
      <c r="D946" s="49"/>
      <c r="E946" s="10"/>
      <c r="F946" s="10"/>
      <c r="G946" s="10"/>
      <c r="H946" s="10"/>
    </row>
    <row r="947" spans="1:8" s="21" customFormat="1" x14ac:dyDescent="0.25">
      <c r="A947" s="88"/>
      <c r="D947" s="49"/>
      <c r="E947" s="10"/>
      <c r="F947" s="10"/>
      <c r="G947" s="10"/>
      <c r="H947" s="10"/>
    </row>
    <row r="948" spans="1:8" s="21" customFormat="1" x14ac:dyDescent="0.25">
      <c r="A948" s="88"/>
      <c r="D948" s="49"/>
      <c r="E948" s="10"/>
      <c r="F948" s="10"/>
      <c r="G948" s="10"/>
      <c r="H948" s="10"/>
    </row>
    <row r="949" spans="1:8" s="21" customFormat="1" x14ac:dyDescent="0.25">
      <c r="A949" s="88"/>
      <c r="D949" s="49"/>
      <c r="E949" s="10"/>
      <c r="F949" s="10"/>
      <c r="G949" s="10"/>
      <c r="H949" s="10"/>
    </row>
    <row r="950" spans="1:8" s="21" customFormat="1" x14ac:dyDescent="0.25">
      <c r="A950" s="88"/>
      <c r="D950" s="49"/>
      <c r="E950" s="10"/>
      <c r="F950" s="10"/>
      <c r="G950" s="10"/>
      <c r="H950" s="10"/>
    </row>
    <row r="951" spans="1:8" s="21" customFormat="1" x14ac:dyDescent="0.25">
      <c r="A951" s="88"/>
      <c r="D951" s="49"/>
      <c r="E951" s="10"/>
      <c r="F951" s="10"/>
      <c r="G951" s="10"/>
      <c r="H951" s="10"/>
    </row>
    <row r="952" spans="1:8" s="21" customFormat="1" x14ac:dyDescent="0.25">
      <c r="A952" s="88"/>
      <c r="D952" s="49"/>
      <c r="E952" s="10"/>
      <c r="F952" s="10"/>
      <c r="G952" s="10"/>
      <c r="H952" s="10"/>
    </row>
    <row r="953" spans="1:8" s="21" customFormat="1" x14ac:dyDescent="0.25">
      <c r="A953" s="88"/>
      <c r="D953" s="49"/>
      <c r="E953" s="10"/>
      <c r="F953" s="10"/>
      <c r="G953" s="10"/>
      <c r="H953" s="10"/>
    </row>
    <row r="954" spans="1:8" s="21" customFormat="1" x14ac:dyDescent="0.25">
      <c r="A954" s="88"/>
      <c r="D954" s="49"/>
      <c r="E954" s="10"/>
      <c r="F954" s="10"/>
      <c r="G954" s="10"/>
      <c r="H954" s="10"/>
    </row>
    <row r="955" spans="1:8" s="21" customFormat="1" x14ac:dyDescent="0.25">
      <c r="A955" s="88"/>
      <c r="D955" s="49"/>
      <c r="E955" s="10"/>
      <c r="F955" s="10"/>
      <c r="G955" s="10"/>
      <c r="H955" s="10"/>
    </row>
    <row r="956" spans="1:8" s="21" customFormat="1" x14ac:dyDescent="0.25">
      <c r="A956" s="88"/>
      <c r="D956" s="49"/>
      <c r="E956" s="10"/>
      <c r="F956" s="10"/>
      <c r="G956" s="10"/>
      <c r="H956" s="10"/>
    </row>
    <row r="957" spans="1:8" s="21" customFormat="1" x14ac:dyDescent="0.25">
      <c r="A957" s="88"/>
      <c r="D957" s="49"/>
      <c r="E957" s="10"/>
      <c r="F957" s="10"/>
      <c r="G957" s="10"/>
      <c r="H957" s="10"/>
    </row>
    <row r="958" spans="1:8" s="21" customFormat="1" x14ac:dyDescent="0.25">
      <c r="A958" s="88"/>
      <c r="D958" s="49"/>
      <c r="E958" s="10"/>
      <c r="F958" s="10"/>
      <c r="G958" s="10"/>
      <c r="H958" s="10"/>
    </row>
    <row r="959" spans="1:8" s="21" customFormat="1" x14ac:dyDescent="0.25">
      <c r="A959" s="88"/>
      <c r="D959" s="49"/>
      <c r="E959" s="10"/>
      <c r="F959" s="10"/>
      <c r="G959" s="10"/>
      <c r="H959" s="10"/>
    </row>
    <row r="960" spans="1:8" s="21" customFormat="1" x14ac:dyDescent="0.25">
      <c r="A960" s="88"/>
      <c r="D960" s="49"/>
      <c r="E960" s="10"/>
      <c r="F960" s="10"/>
      <c r="G960" s="10"/>
      <c r="H960" s="10"/>
    </row>
    <row r="961" spans="1:8" s="21" customFormat="1" x14ac:dyDescent="0.25">
      <c r="A961" s="88"/>
      <c r="D961" s="49"/>
      <c r="E961" s="10"/>
      <c r="F961" s="10"/>
      <c r="G961" s="10"/>
      <c r="H961" s="10"/>
    </row>
    <row r="962" spans="1:8" s="21" customFormat="1" x14ac:dyDescent="0.25">
      <c r="A962" s="88"/>
      <c r="D962" s="49"/>
      <c r="E962" s="10"/>
      <c r="F962" s="10"/>
      <c r="G962" s="10"/>
      <c r="H962" s="10"/>
    </row>
    <row r="963" spans="1:8" s="21" customFormat="1" x14ac:dyDescent="0.25">
      <c r="A963" s="88"/>
      <c r="D963" s="49"/>
      <c r="E963" s="10"/>
      <c r="F963" s="10"/>
      <c r="G963" s="10"/>
      <c r="H963" s="10"/>
    </row>
    <row r="964" spans="1:8" s="21" customFormat="1" x14ac:dyDescent="0.25">
      <c r="A964" s="88"/>
      <c r="D964" s="49"/>
      <c r="E964" s="10"/>
      <c r="F964" s="10"/>
      <c r="G964" s="10"/>
      <c r="H964" s="10"/>
    </row>
    <row r="965" spans="1:8" s="21" customFormat="1" x14ac:dyDescent="0.25">
      <c r="A965" s="88"/>
      <c r="D965" s="49"/>
      <c r="E965" s="10"/>
      <c r="F965" s="10"/>
      <c r="G965" s="10"/>
      <c r="H965" s="10"/>
    </row>
    <row r="966" spans="1:8" s="21" customFormat="1" x14ac:dyDescent="0.25">
      <c r="A966" s="88"/>
      <c r="D966" s="49"/>
      <c r="E966" s="10"/>
      <c r="F966" s="10"/>
      <c r="G966" s="10"/>
      <c r="H966" s="10"/>
    </row>
    <row r="967" spans="1:8" s="21" customFormat="1" x14ac:dyDescent="0.25">
      <c r="A967" s="88"/>
      <c r="D967" s="49"/>
      <c r="E967" s="10"/>
      <c r="F967" s="10"/>
      <c r="G967" s="10"/>
      <c r="H967" s="10"/>
    </row>
    <row r="968" spans="1:8" s="21" customFormat="1" x14ac:dyDescent="0.25">
      <c r="A968" s="88"/>
      <c r="D968" s="49"/>
      <c r="E968" s="10"/>
      <c r="F968" s="10"/>
      <c r="G968" s="10"/>
      <c r="H968" s="10"/>
    </row>
    <row r="969" spans="1:8" s="21" customFormat="1" x14ac:dyDescent="0.25">
      <c r="A969" s="88"/>
      <c r="D969" s="49"/>
      <c r="E969" s="10"/>
      <c r="F969" s="10"/>
      <c r="G969" s="10"/>
      <c r="H969" s="10"/>
    </row>
    <row r="970" spans="1:8" s="21" customFormat="1" x14ac:dyDescent="0.25">
      <c r="A970" s="88"/>
      <c r="D970" s="49"/>
      <c r="E970" s="10"/>
      <c r="F970" s="10"/>
      <c r="G970" s="10"/>
      <c r="H970" s="10"/>
    </row>
    <row r="971" spans="1:8" s="21" customFormat="1" x14ac:dyDescent="0.25">
      <c r="A971" s="88"/>
      <c r="D971" s="49"/>
      <c r="E971" s="10"/>
      <c r="F971" s="10"/>
      <c r="G971" s="10"/>
      <c r="H971" s="10"/>
    </row>
    <row r="972" spans="1:8" s="21" customFormat="1" x14ac:dyDescent="0.25">
      <c r="A972" s="88"/>
      <c r="D972" s="49"/>
      <c r="E972" s="10"/>
      <c r="F972" s="10"/>
      <c r="G972" s="10"/>
      <c r="H972" s="10"/>
    </row>
    <row r="973" spans="1:8" s="21" customFormat="1" x14ac:dyDescent="0.25">
      <c r="A973" s="88"/>
      <c r="D973" s="49"/>
      <c r="E973" s="10"/>
      <c r="F973" s="10"/>
      <c r="G973" s="10"/>
      <c r="H973" s="10"/>
    </row>
    <row r="974" spans="1:8" s="21" customFormat="1" x14ac:dyDescent="0.25">
      <c r="A974" s="88"/>
      <c r="D974" s="49"/>
      <c r="E974" s="10"/>
      <c r="F974" s="10"/>
      <c r="G974" s="10"/>
      <c r="H974" s="10"/>
    </row>
    <row r="975" spans="1:8" s="21" customFormat="1" x14ac:dyDescent="0.25">
      <c r="A975" s="88"/>
      <c r="D975" s="49"/>
      <c r="E975" s="10"/>
      <c r="F975" s="10"/>
      <c r="G975" s="10"/>
      <c r="H975" s="10"/>
    </row>
    <row r="976" spans="1:8" s="21" customFormat="1" x14ac:dyDescent="0.25">
      <c r="A976" s="88"/>
      <c r="D976" s="49"/>
      <c r="E976" s="10"/>
      <c r="F976" s="10"/>
      <c r="G976" s="10"/>
      <c r="H976" s="10"/>
    </row>
    <row r="977" spans="1:8" s="21" customFormat="1" x14ac:dyDescent="0.25">
      <c r="A977" s="88"/>
      <c r="D977" s="49"/>
      <c r="E977" s="10"/>
      <c r="F977" s="10"/>
      <c r="G977" s="10"/>
      <c r="H977" s="10"/>
    </row>
    <row r="978" spans="1:8" s="21" customFormat="1" x14ac:dyDescent="0.25">
      <c r="A978" s="88"/>
      <c r="D978" s="49"/>
      <c r="E978" s="10"/>
      <c r="F978" s="10"/>
      <c r="G978" s="10"/>
      <c r="H978" s="10"/>
    </row>
    <row r="979" spans="1:8" s="21" customFormat="1" x14ac:dyDescent="0.25">
      <c r="A979" s="88"/>
      <c r="D979" s="49"/>
      <c r="E979" s="10"/>
      <c r="F979" s="10"/>
      <c r="G979" s="10"/>
      <c r="H979" s="10"/>
    </row>
    <row r="980" spans="1:8" s="21" customFormat="1" x14ac:dyDescent="0.25">
      <c r="A980" s="88"/>
      <c r="D980" s="49"/>
      <c r="E980" s="10"/>
      <c r="F980" s="10"/>
      <c r="G980" s="10"/>
      <c r="H980" s="10"/>
    </row>
    <row r="981" spans="1:8" s="21" customFormat="1" x14ac:dyDescent="0.25">
      <c r="A981" s="88"/>
      <c r="D981" s="49"/>
      <c r="E981" s="10"/>
      <c r="F981" s="10"/>
      <c r="G981" s="10"/>
      <c r="H981" s="10"/>
    </row>
    <row r="982" spans="1:8" s="21" customFormat="1" x14ac:dyDescent="0.25">
      <c r="A982" s="88"/>
      <c r="D982" s="49"/>
      <c r="E982" s="10"/>
      <c r="F982" s="10"/>
      <c r="G982" s="10"/>
      <c r="H982" s="10"/>
    </row>
    <row r="983" spans="1:8" s="21" customFormat="1" x14ac:dyDescent="0.25">
      <c r="A983" s="88"/>
      <c r="D983" s="49"/>
      <c r="E983" s="10"/>
      <c r="F983" s="10"/>
      <c r="G983" s="10"/>
      <c r="H983" s="10"/>
    </row>
    <row r="984" spans="1:8" s="21" customFormat="1" x14ac:dyDescent="0.25">
      <c r="A984" s="88"/>
      <c r="D984" s="49"/>
      <c r="E984" s="10"/>
      <c r="F984" s="10"/>
      <c r="G984" s="10"/>
      <c r="H984" s="10"/>
    </row>
    <row r="985" spans="1:8" s="21" customFormat="1" x14ac:dyDescent="0.25">
      <c r="A985" s="88"/>
      <c r="D985" s="49"/>
      <c r="E985" s="10"/>
      <c r="F985" s="10"/>
      <c r="G985" s="10"/>
      <c r="H985" s="10"/>
    </row>
    <row r="986" spans="1:8" s="21" customFormat="1" x14ac:dyDescent="0.25">
      <c r="A986" s="88"/>
      <c r="D986" s="49"/>
      <c r="E986" s="10"/>
      <c r="F986" s="10"/>
      <c r="G986" s="10"/>
      <c r="H986" s="10"/>
    </row>
    <row r="987" spans="1:8" s="21" customFormat="1" x14ac:dyDescent="0.25">
      <c r="A987" s="88"/>
      <c r="D987" s="49"/>
      <c r="E987" s="10"/>
      <c r="F987" s="10"/>
      <c r="G987" s="10"/>
      <c r="H987" s="10"/>
    </row>
    <row r="988" spans="1:8" s="21" customFormat="1" x14ac:dyDescent="0.25">
      <c r="A988" s="88"/>
      <c r="D988" s="49"/>
      <c r="E988" s="10"/>
      <c r="F988" s="10"/>
      <c r="G988" s="10"/>
      <c r="H988" s="10"/>
    </row>
    <row r="989" spans="1:8" s="21" customFormat="1" x14ac:dyDescent="0.25">
      <c r="A989" s="88"/>
      <c r="D989" s="49"/>
      <c r="E989" s="10"/>
      <c r="F989" s="10"/>
      <c r="G989" s="10"/>
      <c r="H989" s="10"/>
    </row>
    <row r="990" spans="1:8" s="21" customFormat="1" x14ac:dyDescent="0.25">
      <c r="A990" s="88"/>
      <c r="D990" s="49"/>
      <c r="E990" s="10"/>
      <c r="F990" s="10"/>
      <c r="G990" s="10"/>
      <c r="H990" s="10"/>
    </row>
    <row r="991" spans="1:8" s="21" customFormat="1" x14ac:dyDescent="0.25">
      <c r="A991" s="88"/>
      <c r="D991" s="49"/>
      <c r="E991" s="10"/>
      <c r="F991" s="10"/>
      <c r="G991" s="10"/>
      <c r="H991" s="10"/>
    </row>
    <row r="992" spans="1:8" s="21" customFormat="1" x14ac:dyDescent="0.25">
      <c r="A992" s="88"/>
      <c r="D992" s="49"/>
      <c r="E992" s="10"/>
      <c r="F992" s="10"/>
      <c r="G992" s="10"/>
      <c r="H992" s="10"/>
    </row>
    <row r="993" spans="1:8" s="21" customFormat="1" x14ac:dyDescent="0.25">
      <c r="A993" s="88"/>
      <c r="D993" s="49"/>
      <c r="E993" s="10"/>
      <c r="F993" s="10"/>
      <c r="G993" s="10"/>
      <c r="H993" s="10"/>
    </row>
    <row r="994" spans="1:8" s="21" customFormat="1" x14ac:dyDescent="0.25">
      <c r="A994" s="88"/>
      <c r="D994" s="49"/>
      <c r="E994" s="10"/>
      <c r="F994" s="10"/>
      <c r="G994" s="10"/>
      <c r="H994" s="10"/>
    </row>
    <row r="995" spans="1:8" s="21" customFormat="1" x14ac:dyDescent="0.25">
      <c r="A995" s="88"/>
      <c r="D995" s="49"/>
      <c r="E995" s="10"/>
      <c r="F995" s="10"/>
      <c r="G995" s="10"/>
      <c r="H995" s="10"/>
    </row>
    <row r="996" spans="1:8" s="21" customFormat="1" x14ac:dyDescent="0.25">
      <c r="A996" s="88"/>
      <c r="D996" s="49"/>
      <c r="E996" s="10"/>
      <c r="F996" s="10"/>
      <c r="G996" s="10"/>
      <c r="H996" s="10"/>
    </row>
    <row r="997" spans="1:8" s="21" customFormat="1" x14ac:dyDescent="0.25">
      <c r="A997" s="88"/>
      <c r="D997" s="49"/>
      <c r="E997" s="10"/>
      <c r="F997" s="10"/>
      <c r="G997" s="10"/>
      <c r="H997" s="10"/>
    </row>
    <row r="998" spans="1:8" s="21" customFormat="1" x14ac:dyDescent="0.25">
      <c r="A998" s="88"/>
      <c r="D998" s="49"/>
      <c r="E998" s="10"/>
      <c r="F998" s="10"/>
      <c r="G998" s="10"/>
      <c r="H998" s="10"/>
    </row>
    <row r="999" spans="1:8" s="21" customFormat="1" x14ac:dyDescent="0.25">
      <c r="A999" s="88"/>
      <c r="D999" s="49"/>
      <c r="E999" s="10"/>
      <c r="F999" s="10"/>
      <c r="G999" s="10"/>
      <c r="H999" s="10"/>
    </row>
    <row r="1000" spans="1:8" s="21" customFormat="1" x14ac:dyDescent="0.25">
      <c r="A1000" s="88"/>
      <c r="D1000" s="49"/>
      <c r="E1000" s="10"/>
      <c r="F1000" s="10"/>
      <c r="G1000" s="10"/>
      <c r="H1000" s="10"/>
    </row>
    <row r="1001" spans="1:8" s="21" customFormat="1" x14ac:dyDescent="0.25">
      <c r="A1001" s="88"/>
      <c r="D1001" s="49"/>
      <c r="E1001" s="10"/>
      <c r="F1001" s="10"/>
      <c r="G1001" s="10"/>
      <c r="H1001" s="10"/>
    </row>
    <row r="1002" spans="1:8" s="21" customFormat="1" x14ac:dyDescent="0.25">
      <c r="A1002" s="88"/>
      <c r="D1002" s="49"/>
      <c r="E1002" s="10"/>
      <c r="F1002" s="10"/>
      <c r="G1002" s="10"/>
      <c r="H1002" s="10"/>
    </row>
    <row r="1003" spans="1:8" s="21" customFormat="1" x14ac:dyDescent="0.25">
      <c r="A1003" s="88"/>
      <c r="D1003" s="49"/>
      <c r="E1003" s="10"/>
      <c r="F1003" s="10"/>
      <c r="G1003" s="10"/>
      <c r="H1003" s="10"/>
    </row>
    <row r="1004" spans="1:8" s="21" customFormat="1" x14ac:dyDescent="0.25">
      <c r="A1004" s="88"/>
      <c r="D1004" s="49"/>
      <c r="E1004" s="10"/>
      <c r="F1004" s="10"/>
      <c r="G1004" s="10"/>
      <c r="H1004" s="10"/>
    </row>
    <row r="1005" spans="1:8" s="21" customFormat="1" x14ac:dyDescent="0.25">
      <c r="A1005" s="88"/>
      <c r="D1005" s="49"/>
      <c r="E1005" s="10"/>
      <c r="F1005" s="10"/>
      <c r="G1005" s="10"/>
      <c r="H1005" s="10"/>
    </row>
    <row r="1006" spans="1:8" s="21" customFormat="1" x14ac:dyDescent="0.25">
      <c r="A1006" s="88"/>
      <c r="D1006" s="49"/>
      <c r="E1006" s="10"/>
      <c r="F1006" s="10"/>
      <c r="G1006" s="10"/>
      <c r="H1006" s="10"/>
    </row>
    <row r="1007" spans="1:8" s="21" customFormat="1" x14ac:dyDescent="0.25">
      <c r="A1007" s="88"/>
      <c r="D1007" s="49"/>
      <c r="E1007" s="10"/>
      <c r="F1007" s="10"/>
      <c r="G1007" s="10"/>
      <c r="H1007" s="10"/>
    </row>
    <row r="1008" spans="1:8" s="21" customFormat="1" x14ac:dyDescent="0.25">
      <c r="A1008" s="88"/>
      <c r="D1008" s="49"/>
      <c r="E1008" s="10"/>
      <c r="F1008" s="10"/>
      <c r="G1008" s="10"/>
      <c r="H1008" s="10"/>
    </row>
    <row r="1009" spans="1:8" s="21" customFormat="1" x14ac:dyDescent="0.25">
      <c r="A1009" s="88"/>
      <c r="D1009" s="49"/>
      <c r="E1009" s="10"/>
      <c r="F1009" s="10"/>
      <c r="G1009" s="10"/>
      <c r="H1009" s="10"/>
    </row>
    <row r="1010" spans="1:8" s="21" customFormat="1" x14ac:dyDescent="0.25">
      <c r="A1010" s="88"/>
      <c r="D1010" s="49"/>
      <c r="E1010" s="10"/>
      <c r="F1010" s="10"/>
      <c r="G1010" s="10"/>
      <c r="H1010" s="10"/>
    </row>
    <row r="1011" spans="1:8" s="21" customFormat="1" x14ac:dyDescent="0.25">
      <c r="A1011" s="88"/>
      <c r="D1011" s="49"/>
      <c r="E1011" s="10"/>
      <c r="F1011" s="10"/>
      <c r="G1011" s="10"/>
      <c r="H1011" s="10"/>
    </row>
    <row r="1012" spans="1:8" s="21" customFormat="1" x14ac:dyDescent="0.25">
      <c r="A1012" s="88"/>
      <c r="D1012" s="49"/>
      <c r="E1012" s="10"/>
      <c r="F1012" s="10"/>
      <c r="G1012" s="10"/>
      <c r="H1012" s="10"/>
    </row>
    <row r="1013" spans="1:8" s="21" customFormat="1" x14ac:dyDescent="0.25">
      <c r="A1013" s="88"/>
      <c r="D1013" s="49"/>
      <c r="E1013" s="10"/>
      <c r="F1013" s="10"/>
      <c r="G1013" s="10"/>
      <c r="H1013" s="10"/>
    </row>
    <row r="1014" spans="1:8" s="21" customFormat="1" x14ac:dyDescent="0.25">
      <c r="A1014" s="88"/>
      <c r="D1014" s="49"/>
      <c r="E1014" s="10"/>
      <c r="F1014" s="10"/>
      <c r="G1014" s="10"/>
      <c r="H1014" s="10"/>
    </row>
    <row r="1015" spans="1:8" s="21" customFormat="1" x14ac:dyDescent="0.25">
      <c r="A1015" s="88"/>
      <c r="D1015" s="49"/>
      <c r="E1015" s="10"/>
      <c r="F1015" s="10"/>
      <c r="G1015" s="10"/>
      <c r="H1015" s="10"/>
    </row>
    <row r="1016" spans="1:8" s="21" customFormat="1" x14ac:dyDescent="0.25">
      <c r="A1016" s="88"/>
      <c r="D1016" s="49"/>
      <c r="E1016" s="10"/>
      <c r="F1016" s="10"/>
      <c r="G1016" s="10"/>
      <c r="H1016" s="10"/>
    </row>
    <row r="1017" spans="1:8" s="21" customFormat="1" x14ac:dyDescent="0.25">
      <c r="A1017" s="88"/>
      <c r="D1017" s="49"/>
      <c r="E1017" s="10"/>
      <c r="F1017" s="10"/>
      <c r="G1017" s="10"/>
      <c r="H1017" s="10"/>
    </row>
    <row r="1018" spans="1:8" s="21" customFormat="1" x14ac:dyDescent="0.25">
      <c r="A1018" s="88"/>
      <c r="D1018" s="49"/>
      <c r="E1018" s="10"/>
      <c r="F1018" s="10"/>
      <c r="G1018" s="10"/>
      <c r="H1018" s="10"/>
    </row>
    <row r="1019" spans="1:8" s="21" customFormat="1" x14ac:dyDescent="0.25">
      <c r="A1019" s="88"/>
      <c r="D1019" s="49"/>
      <c r="E1019" s="10"/>
      <c r="F1019" s="10"/>
      <c r="G1019" s="10"/>
      <c r="H1019" s="10"/>
    </row>
    <row r="1020" spans="1:8" s="21" customFormat="1" x14ac:dyDescent="0.25">
      <c r="A1020" s="88"/>
      <c r="D1020" s="49"/>
      <c r="E1020" s="10"/>
      <c r="F1020" s="10"/>
      <c r="G1020" s="10"/>
      <c r="H1020" s="10"/>
    </row>
    <row r="1021" spans="1:8" s="21" customFormat="1" x14ac:dyDescent="0.25">
      <c r="A1021" s="88"/>
      <c r="D1021" s="49"/>
      <c r="E1021" s="10"/>
      <c r="F1021" s="10"/>
      <c r="G1021" s="10"/>
      <c r="H1021" s="10"/>
    </row>
    <row r="1022" spans="1:8" s="21" customFormat="1" x14ac:dyDescent="0.25">
      <c r="A1022" s="88"/>
      <c r="D1022" s="49"/>
      <c r="E1022" s="10"/>
      <c r="F1022" s="10"/>
      <c r="G1022" s="10"/>
      <c r="H1022" s="10"/>
    </row>
    <row r="1023" spans="1:8" s="21" customFormat="1" x14ac:dyDescent="0.25">
      <c r="A1023" s="88"/>
      <c r="D1023" s="49"/>
      <c r="E1023" s="10"/>
      <c r="F1023" s="10"/>
      <c r="G1023" s="10"/>
      <c r="H1023" s="10"/>
    </row>
    <row r="1024" spans="1:8" s="21" customFormat="1" x14ac:dyDescent="0.25">
      <c r="A1024" s="88"/>
      <c r="D1024" s="49"/>
      <c r="E1024" s="10"/>
      <c r="F1024" s="10"/>
      <c r="G1024" s="10"/>
      <c r="H1024" s="10"/>
    </row>
    <row r="1025" spans="1:8" s="21" customFormat="1" x14ac:dyDescent="0.25">
      <c r="A1025" s="88"/>
      <c r="D1025" s="49"/>
      <c r="E1025" s="10"/>
      <c r="F1025" s="10"/>
      <c r="G1025" s="10"/>
      <c r="H1025" s="10"/>
    </row>
    <row r="1026" spans="1:8" s="21" customFormat="1" x14ac:dyDescent="0.25">
      <c r="A1026" s="88"/>
      <c r="D1026" s="49"/>
      <c r="E1026" s="10"/>
      <c r="F1026" s="10"/>
      <c r="G1026" s="10"/>
      <c r="H1026" s="10"/>
    </row>
    <row r="1027" spans="1:8" s="21" customFormat="1" x14ac:dyDescent="0.25">
      <c r="A1027" s="88"/>
      <c r="D1027" s="49"/>
      <c r="E1027" s="10"/>
      <c r="F1027" s="10"/>
      <c r="G1027" s="10"/>
      <c r="H1027" s="10"/>
    </row>
    <row r="1028" spans="1:8" s="21" customFormat="1" x14ac:dyDescent="0.25">
      <c r="A1028" s="88"/>
      <c r="D1028" s="49"/>
      <c r="E1028" s="10"/>
      <c r="F1028" s="10"/>
      <c r="G1028" s="10"/>
      <c r="H1028" s="10"/>
    </row>
    <row r="1029" spans="1:8" s="21" customFormat="1" x14ac:dyDescent="0.25">
      <c r="A1029" s="88"/>
      <c r="D1029" s="49"/>
      <c r="E1029" s="10"/>
      <c r="F1029" s="10"/>
      <c r="G1029" s="10"/>
      <c r="H1029" s="10"/>
    </row>
    <row r="1030" spans="1:8" s="21" customFormat="1" x14ac:dyDescent="0.25">
      <c r="A1030" s="88"/>
      <c r="D1030" s="49"/>
      <c r="E1030" s="10"/>
      <c r="F1030" s="10"/>
      <c r="G1030" s="10"/>
      <c r="H1030" s="10"/>
    </row>
    <row r="1031" spans="1:8" s="21" customFormat="1" x14ac:dyDescent="0.25">
      <c r="A1031" s="88"/>
      <c r="D1031" s="49"/>
      <c r="E1031" s="10"/>
      <c r="F1031" s="10"/>
      <c r="G1031" s="10"/>
      <c r="H1031" s="10"/>
    </row>
    <row r="1032" spans="1:8" s="21" customFormat="1" x14ac:dyDescent="0.25">
      <c r="A1032" s="88"/>
      <c r="D1032" s="49"/>
      <c r="E1032" s="10"/>
      <c r="F1032" s="10"/>
      <c r="G1032" s="10"/>
      <c r="H1032" s="10"/>
    </row>
    <row r="1033" spans="1:8" s="21" customFormat="1" x14ac:dyDescent="0.25">
      <c r="A1033" s="88"/>
      <c r="D1033" s="49"/>
      <c r="E1033" s="10"/>
      <c r="F1033" s="10"/>
      <c r="G1033" s="10"/>
      <c r="H1033" s="10"/>
    </row>
    <row r="1034" spans="1:8" s="21" customFormat="1" x14ac:dyDescent="0.25">
      <c r="A1034" s="88"/>
      <c r="D1034" s="49"/>
      <c r="E1034" s="10"/>
      <c r="F1034" s="10"/>
      <c r="G1034" s="10"/>
      <c r="H1034" s="10"/>
    </row>
    <row r="1035" spans="1:8" s="21" customFormat="1" x14ac:dyDescent="0.25">
      <c r="A1035" s="88"/>
      <c r="D1035" s="49"/>
      <c r="E1035" s="10"/>
      <c r="F1035" s="10"/>
      <c r="G1035" s="10"/>
      <c r="H1035" s="10"/>
    </row>
    <row r="1036" spans="1:8" s="21" customFormat="1" x14ac:dyDescent="0.25">
      <c r="A1036" s="88"/>
      <c r="D1036" s="49"/>
      <c r="E1036" s="10"/>
      <c r="F1036" s="10"/>
      <c r="G1036" s="10"/>
      <c r="H1036" s="10"/>
    </row>
    <row r="1037" spans="1:8" s="21" customFormat="1" x14ac:dyDescent="0.25">
      <c r="A1037" s="88"/>
      <c r="D1037" s="49"/>
      <c r="E1037" s="10"/>
      <c r="F1037" s="10"/>
      <c r="G1037" s="10"/>
      <c r="H1037" s="10"/>
    </row>
    <row r="1038" spans="1:8" s="21" customFormat="1" x14ac:dyDescent="0.25">
      <c r="A1038" s="88"/>
      <c r="D1038" s="49"/>
      <c r="E1038" s="10"/>
      <c r="F1038" s="10"/>
      <c r="G1038" s="10"/>
      <c r="H1038" s="10"/>
    </row>
    <row r="1039" spans="1:8" s="21" customFormat="1" x14ac:dyDescent="0.25">
      <c r="A1039" s="88"/>
      <c r="D1039" s="49"/>
      <c r="E1039" s="10"/>
      <c r="F1039" s="10"/>
      <c r="G1039" s="10"/>
      <c r="H1039" s="10"/>
    </row>
    <row r="1040" spans="1:8" s="21" customFormat="1" x14ac:dyDescent="0.25">
      <c r="A1040" s="88"/>
      <c r="D1040" s="49"/>
      <c r="E1040" s="10"/>
      <c r="F1040" s="10"/>
      <c r="G1040" s="10"/>
      <c r="H1040" s="10"/>
    </row>
    <row r="1041" spans="1:8" s="21" customFormat="1" x14ac:dyDescent="0.25">
      <c r="A1041" s="88"/>
      <c r="D1041" s="49"/>
      <c r="E1041" s="10"/>
      <c r="F1041" s="10"/>
      <c r="G1041" s="10"/>
      <c r="H1041" s="10"/>
    </row>
    <row r="1042" spans="1:8" s="21" customFormat="1" x14ac:dyDescent="0.25">
      <c r="A1042" s="88"/>
      <c r="D1042" s="49"/>
      <c r="E1042" s="10"/>
      <c r="F1042" s="10"/>
      <c r="G1042" s="10"/>
      <c r="H1042" s="10"/>
    </row>
    <row r="1043" spans="1:8" s="21" customFormat="1" x14ac:dyDescent="0.25">
      <c r="A1043" s="88"/>
      <c r="D1043" s="49"/>
      <c r="E1043" s="10"/>
      <c r="F1043" s="10"/>
      <c r="G1043" s="10"/>
      <c r="H1043" s="10"/>
    </row>
    <row r="1044" spans="1:8" s="21" customFormat="1" x14ac:dyDescent="0.25">
      <c r="A1044" s="88"/>
      <c r="D1044" s="49"/>
      <c r="E1044" s="10"/>
      <c r="F1044" s="10"/>
      <c r="G1044" s="10"/>
      <c r="H1044" s="10"/>
    </row>
    <row r="1045" spans="1:8" s="21" customFormat="1" x14ac:dyDescent="0.25">
      <c r="A1045" s="88"/>
      <c r="D1045" s="49"/>
      <c r="E1045" s="10"/>
      <c r="F1045" s="10"/>
      <c r="G1045" s="10"/>
      <c r="H1045" s="10"/>
    </row>
    <row r="1046" spans="1:8" s="21" customFormat="1" x14ac:dyDescent="0.25">
      <c r="A1046" s="88"/>
      <c r="D1046" s="49"/>
      <c r="E1046" s="10"/>
      <c r="F1046" s="10"/>
      <c r="G1046" s="10"/>
      <c r="H1046" s="10"/>
    </row>
    <row r="1047" spans="1:8" s="21" customFormat="1" x14ac:dyDescent="0.25">
      <c r="A1047" s="88"/>
      <c r="D1047" s="49"/>
      <c r="E1047" s="10"/>
      <c r="F1047" s="10"/>
      <c r="G1047" s="10"/>
      <c r="H1047" s="10"/>
    </row>
    <row r="1048" spans="1:8" s="21" customFormat="1" x14ac:dyDescent="0.25">
      <c r="A1048" s="88"/>
      <c r="D1048" s="49"/>
      <c r="E1048" s="10"/>
      <c r="F1048" s="10"/>
      <c r="G1048" s="10"/>
      <c r="H1048" s="10"/>
    </row>
    <row r="1049" spans="1:8" s="21" customFormat="1" x14ac:dyDescent="0.25">
      <c r="A1049" s="88"/>
      <c r="D1049" s="49"/>
      <c r="E1049" s="10"/>
      <c r="F1049" s="10"/>
      <c r="G1049" s="10"/>
      <c r="H1049" s="10"/>
    </row>
    <row r="1050" spans="1:8" s="21" customFormat="1" x14ac:dyDescent="0.25">
      <c r="A1050" s="88"/>
      <c r="D1050" s="49"/>
      <c r="E1050" s="10"/>
      <c r="F1050" s="10"/>
      <c r="G1050" s="10"/>
      <c r="H1050" s="10"/>
    </row>
    <row r="1051" spans="1:8" s="21" customFormat="1" x14ac:dyDescent="0.25">
      <c r="A1051" s="88"/>
      <c r="D1051" s="49"/>
      <c r="E1051" s="10"/>
      <c r="F1051" s="10"/>
      <c r="G1051" s="10"/>
      <c r="H1051" s="10"/>
    </row>
    <row r="1052" spans="1:8" s="21" customFormat="1" x14ac:dyDescent="0.25">
      <c r="A1052" s="88"/>
      <c r="D1052" s="49"/>
      <c r="E1052" s="10"/>
      <c r="F1052" s="10"/>
      <c r="G1052" s="10"/>
      <c r="H1052" s="10"/>
    </row>
    <row r="1053" spans="1:8" s="21" customFormat="1" x14ac:dyDescent="0.25">
      <c r="A1053" s="88"/>
      <c r="D1053" s="49"/>
      <c r="E1053" s="10"/>
      <c r="F1053" s="10"/>
      <c r="G1053" s="10"/>
      <c r="H1053" s="10"/>
    </row>
    <row r="1054" spans="1:8" s="21" customFormat="1" x14ac:dyDescent="0.25">
      <c r="A1054" s="88"/>
      <c r="D1054" s="49"/>
      <c r="E1054" s="10"/>
      <c r="F1054" s="10"/>
      <c r="G1054" s="10"/>
      <c r="H1054" s="10"/>
    </row>
    <row r="1055" spans="1:8" s="21" customFormat="1" x14ac:dyDescent="0.25">
      <c r="A1055" s="88"/>
      <c r="D1055" s="49"/>
      <c r="E1055" s="10"/>
      <c r="F1055" s="10"/>
      <c r="G1055" s="10"/>
      <c r="H1055" s="10"/>
    </row>
    <row r="1056" spans="1:8" s="21" customFormat="1" x14ac:dyDescent="0.25">
      <c r="A1056" s="88"/>
      <c r="D1056" s="49"/>
      <c r="E1056" s="10"/>
      <c r="F1056" s="10"/>
      <c r="G1056" s="10"/>
      <c r="H1056" s="10"/>
    </row>
    <row r="1057" spans="1:8" s="21" customFormat="1" x14ac:dyDescent="0.25">
      <c r="A1057" s="88"/>
      <c r="D1057" s="49"/>
      <c r="E1057" s="10"/>
      <c r="F1057" s="10"/>
      <c r="G1057" s="10"/>
      <c r="H1057" s="10"/>
    </row>
    <row r="1058" spans="1:8" s="21" customFormat="1" x14ac:dyDescent="0.25">
      <c r="A1058" s="88"/>
      <c r="D1058" s="49"/>
      <c r="E1058" s="10"/>
      <c r="F1058" s="10"/>
      <c r="G1058" s="10"/>
      <c r="H1058" s="10"/>
    </row>
    <row r="1059" spans="1:8" s="21" customFormat="1" x14ac:dyDescent="0.25">
      <c r="A1059" s="88"/>
      <c r="D1059" s="49"/>
      <c r="E1059" s="10"/>
      <c r="F1059" s="10"/>
      <c r="G1059" s="10"/>
      <c r="H1059" s="10"/>
    </row>
    <row r="1060" spans="1:8" s="21" customFormat="1" x14ac:dyDescent="0.25">
      <c r="A1060" s="88"/>
      <c r="D1060" s="49"/>
      <c r="E1060" s="10"/>
      <c r="F1060" s="10"/>
      <c r="G1060" s="10"/>
      <c r="H1060" s="10"/>
    </row>
    <row r="1061" spans="1:8" s="21" customFormat="1" x14ac:dyDescent="0.25">
      <c r="A1061" s="88"/>
      <c r="D1061" s="49"/>
      <c r="E1061" s="10"/>
      <c r="F1061" s="10"/>
      <c r="G1061" s="10"/>
      <c r="H1061" s="10"/>
    </row>
    <row r="1062" spans="1:8" s="21" customFormat="1" x14ac:dyDescent="0.25">
      <c r="A1062" s="88"/>
      <c r="D1062" s="49"/>
      <c r="E1062" s="10"/>
      <c r="F1062" s="10"/>
      <c r="G1062" s="10"/>
      <c r="H1062" s="10"/>
    </row>
    <row r="1063" spans="1:8" s="21" customFormat="1" x14ac:dyDescent="0.25">
      <c r="A1063" s="88"/>
      <c r="D1063" s="49"/>
      <c r="E1063" s="10"/>
      <c r="F1063" s="10"/>
      <c r="G1063" s="10"/>
      <c r="H1063" s="10"/>
    </row>
    <row r="1064" spans="1:8" s="21" customFormat="1" x14ac:dyDescent="0.25">
      <c r="A1064" s="88"/>
      <c r="D1064" s="49"/>
      <c r="E1064" s="10"/>
      <c r="F1064" s="10"/>
      <c r="G1064" s="10"/>
      <c r="H1064" s="10"/>
    </row>
    <row r="1065" spans="1:8" s="21" customFormat="1" x14ac:dyDescent="0.25">
      <c r="A1065" s="88"/>
      <c r="D1065" s="49"/>
      <c r="E1065" s="10"/>
      <c r="F1065" s="10"/>
      <c r="G1065" s="10"/>
      <c r="H1065" s="10"/>
    </row>
    <row r="1066" spans="1:8" s="21" customFormat="1" x14ac:dyDescent="0.25">
      <c r="A1066" s="88"/>
      <c r="D1066" s="49"/>
      <c r="E1066" s="10"/>
      <c r="F1066" s="10"/>
      <c r="G1066" s="10"/>
      <c r="H1066" s="10"/>
    </row>
    <row r="1067" spans="1:8" s="21" customFormat="1" x14ac:dyDescent="0.25">
      <c r="A1067" s="88"/>
      <c r="D1067" s="49"/>
      <c r="E1067" s="10"/>
      <c r="F1067" s="10"/>
      <c r="G1067" s="10"/>
      <c r="H1067" s="10"/>
    </row>
    <row r="1068" spans="1:8" s="21" customFormat="1" x14ac:dyDescent="0.25">
      <c r="A1068" s="88"/>
      <c r="D1068" s="49"/>
      <c r="E1068" s="10"/>
      <c r="F1068" s="10"/>
      <c r="G1068" s="10"/>
      <c r="H1068" s="10"/>
    </row>
    <row r="1069" spans="1:8" s="21" customFormat="1" x14ac:dyDescent="0.25">
      <c r="A1069" s="88"/>
      <c r="D1069" s="49"/>
      <c r="E1069" s="10"/>
      <c r="F1069" s="10"/>
      <c r="G1069" s="10"/>
      <c r="H1069" s="10"/>
    </row>
    <row r="1070" spans="1:8" s="21" customFormat="1" x14ac:dyDescent="0.25">
      <c r="A1070" s="88"/>
      <c r="D1070" s="49"/>
      <c r="E1070" s="10"/>
      <c r="F1070" s="10"/>
      <c r="G1070" s="10"/>
      <c r="H1070" s="10"/>
    </row>
    <row r="1071" spans="1:8" s="21" customFormat="1" x14ac:dyDescent="0.25">
      <c r="A1071" s="88"/>
      <c r="D1071" s="49"/>
      <c r="E1071" s="10"/>
      <c r="F1071" s="10"/>
      <c r="G1071" s="10"/>
      <c r="H1071" s="10"/>
    </row>
    <row r="1072" spans="1:8" s="21" customFormat="1" x14ac:dyDescent="0.25">
      <c r="A1072" s="88"/>
      <c r="D1072" s="49"/>
      <c r="E1072" s="10"/>
      <c r="F1072" s="10"/>
      <c r="G1072" s="10"/>
      <c r="H1072" s="10"/>
    </row>
    <row r="1073" spans="1:8" s="21" customFormat="1" x14ac:dyDescent="0.25">
      <c r="A1073" s="88"/>
      <c r="D1073" s="49"/>
      <c r="E1073" s="10"/>
      <c r="F1073" s="10"/>
      <c r="G1073" s="10"/>
      <c r="H1073" s="10"/>
    </row>
    <row r="1074" spans="1:8" s="21" customFormat="1" x14ac:dyDescent="0.25">
      <c r="A1074" s="88"/>
      <c r="D1074" s="49"/>
      <c r="E1074" s="10"/>
      <c r="F1074" s="10"/>
      <c r="G1074" s="10"/>
      <c r="H1074" s="10"/>
    </row>
    <row r="1075" spans="1:8" s="21" customFormat="1" x14ac:dyDescent="0.25">
      <c r="A1075" s="88"/>
      <c r="D1075" s="49"/>
      <c r="E1075" s="10"/>
      <c r="F1075" s="10"/>
      <c r="G1075" s="10"/>
      <c r="H1075" s="10"/>
    </row>
    <row r="1076" spans="1:8" s="21" customFormat="1" x14ac:dyDescent="0.25">
      <c r="A1076" s="88"/>
      <c r="D1076" s="49"/>
      <c r="E1076" s="10"/>
      <c r="F1076" s="10"/>
      <c r="G1076" s="10"/>
      <c r="H1076" s="10"/>
    </row>
    <row r="1077" spans="1:8" s="21" customFormat="1" x14ac:dyDescent="0.25">
      <c r="A1077" s="88"/>
      <c r="D1077" s="49"/>
      <c r="E1077" s="10"/>
      <c r="F1077" s="10"/>
      <c r="G1077" s="10"/>
      <c r="H1077" s="10"/>
    </row>
    <row r="1078" spans="1:8" s="21" customFormat="1" x14ac:dyDescent="0.25">
      <c r="A1078" s="88"/>
      <c r="D1078" s="49"/>
      <c r="E1078" s="10"/>
      <c r="F1078" s="10"/>
      <c r="G1078" s="10"/>
      <c r="H1078" s="10"/>
    </row>
    <row r="1079" spans="1:8" s="21" customFormat="1" x14ac:dyDescent="0.25">
      <c r="A1079" s="88"/>
      <c r="D1079" s="49"/>
      <c r="E1079" s="10"/>
      <c r="F1079" s="10"/>
      <c r="G1079" s="10"/>
      <c r="H1079" s="10"/>
    </row>
    <row r="1080" spans="1:8" s="21" customFormat="1" x14ac:dyDescent="0.25">
      <c r="A1080" s="88"/>
      <c r="D1080" s="49"/>
      <c r="E1080" s="10"/>
      <c r="F1080" s="10"/>
      <c r="G1080" s="10"/>
      <c r="H1080" s="10"/>
    </row>
    <row r="1081" spans="1:8" s="21" customFormat="1" x14ac:dyDescent="0.25">
      <c r="A1081" s="88"/>
      <c r="D1081" s="49"/>
      <c r="E1081" s="10"/>
      <c r="F1081" s="10"/>
      <c r="G1081" s="10"/>
      <c r="H1081" s="10"/>
    </row>
    <row r="1082" spans="1:8" s="21" customFormat="1" x14ac:dyDescent="0.25">
      <c r="A1082" s="88"/>
      <c r="D1082" s="49"/>
      <c r="E1082" s="10"/>
      <c r="F1082" s="10"/>
      <c r="G1082" s="10"/>
      <c r="H1082" s="10"/>
    </row>
    <row r="1083" spans="1:8" s="21" customFormat="1" x14ac:dyDescent="0.25">
      <c r="A1083" s="88"/>
      <c r="D1083" s="49"/>
      <c r="E1083" s="10"/>
      <c r="F1083" s="10"/>
      <c r="G1083" s="10"/>
      <c r="H1083" s="10"/>
    </row>
    <row r="1084" spans="1:8" s="21" customFormat="1" x14ac:dyDescent="0.25">
      <c r="A1084" s="88"/>
      <c r="D1084" s="49"/>
      <c r="E1084" s="10"/>
      <c r="F1084" s="10"/>
      <c r="G1084" s="10"/>
      <c r="H1084" s="10"/>
    </row>
    <row r="1085" spans="1:8" s="21" customFormat="1" x14ac:dyDescent="0.25">
      <c r="A1085" s="88"/>
      <c r="D1085" s="49"/>
      <c r="E1085" s="10"/>
      <c r="F1085" s="10"/>
      <c r="G1085" s="10"/>
      <c r="H1085" s="10"/>
    </row>
    <row r="1086" spans="1:8" s="21" customFormat="1" x14ac:dyDescent="0.25">
      <c r="A1086" s="88"/>
      <c r="D1086" s="49"/>
      <c r="E1086" s="10"/>
      <c r="F1086" s="10"/>
      <c r="G1086" s="10"/>
      <c r="H1086" s="10"/>
    </row>
    <row r="1087" spans="1:8" s="21" customFormat="1" x14ac:dyDescent="0.25">
      <c r="A1087" s="88"/>
      <c r="D1087" s="49"/>
      <c r="E1087" s="10"/>
      <c r="F1087" s="10"/>
      <c r="G1087" s="10"/>
      <c r="H1087" s="10"/>
    </row>
    <row r="1088" spans="1:8" s="21" customFormat="1" x14ac:dyDescent="0.25">
      <c r="A1088" s="88"/>
      <c r="D1088" s="49"/>
      <c r="E1088" s="10"/>
      <c r="F1088" s="10"/>
      <c r="G1088" s="10"/>
      <c r="H1088" s="10"/>
    </row>
    <row r="1089" spans="1:8" s="21" customFormat="1" x14ac:dyDescent="0.25">
      <c r="A1089" s="88"/>
      <c r="D1089" s="49"/>
      <c r="E1089" s="10"/>
      <c r="F1089" s="10"/>
      <c r="G1089" s="10"/>
      <c r="H1089" s="10"/>
    </row>
    <row r="1090" spans="1:8" s="21" customFormat="1" x14ac:dyDescent="0.25">
      <c r="A1090" s="88"/>
      <c r="D1090" s="49"/>
      <c r="E1090" s="10"/>
      <c r="F1090" s="10"/>
      <c r="G1090" s="10"/>
      <c r="H1090" s="10"/>
    </row>
    <row r="1091" spans="1:8" s="21" customFormat="1" x14ac:dyDescent="0.25">
      <c r="A1091" s="88"/>
      <c r="D1091" s="49"/>
      <c r="E1091" s="10"/>
      <c r="F1091" s="10"/>
      <c r="G1091" s="10"/>
      <c r="H1091" s="10"/>
    </row>
    <row r="1092" spans="1:8" s="21" customFormat="1" x14ac:dyDescent="0.25">
      <c r="A1092" s="88"/>
      <c r="D1092" s="49"/>
      <c r="E1092" s="10"/>
      <c r="F1092" s="10"/>
      <c r="G1092" s="10"/>
      <c r="H1092" s="10"/>
    </row>
    <row r="1093" spans="1:8" s="21" customFormat="1" x14ac:dyDescent="0.25">
      <c r="A1093" s="88"/>
      <c r="D1093" s="49"/>
      <c r="E1093" s="10"/>
      <c r="F1093" s="10"/>
      <c r="G1093" s="10"/>
      <c r="H1093" s="10"/>
    </row>
    <row r="1094" spans="1:8" s="21" customFormat="1" x14ac:dyDescent="0.25">
      <c r="A1094" s="88"/>
      <c r="D1094" s="49"/>
      <c r="E1094" s="10"/>
      <c r="F1094" s="10"/>
      <c r="G1094" s="10"/>
      <c r="H1094" s="10"/>
    </row>
    <row r="1095" spans="1:8" s="21" customFormat="1" x14ac:dyDescent="0.25">
      <c r="A1095" s="88"/>
      <c r="D1095" s="49"/>
      <c r="E1095" s="10"/>
      <c r="F1095" s="10"/>
      <c r="G1095" s="10"/>
      <c r="H1095" s="10"/>
    </row>
    <row r="1096" spans="1:8" s="21" customFormat="1" x14ac:dyDescent="0.25">
      <c r="A1096" s="88"/>
      <c r="D1096" s="49"/>
      <c r="E1096" s="10"/>
      <c r="F1096" s="10"/>
      <c r="G1096" s="10"/>
      <c r="H1096" s="10"/>
    </row>
    <row r="1097" spans="1:8" s="21" customFormat="1" x14ac:dyDescent="0.25">
      <c r="A1097" s="88"/>
      <c r="D1097" s="49"/>
      <c r="E1097" s="10"/>
      <c r="F1097" s="10"/>
      <c r="G1097" s="10"/>
      <c r="H1097" s="10"/>
    </row>
    <row r="1098" spans="1:8" s="21" customFormat="1" x14ac:dyDescent="0.25">
      <c r="A1098" s="88"/>
      <c r="D1098" s="49"/>
      <c r="E1098" s="10"/>
      <c r="F1098" s="10"/>
      <c r="G1098" s="10"/>
      <c r="H1098" s="10"/>
    </row>
    <row r="1099" spans="1:8" s="21" customFormat="1" x14ac:dyDescent="0.25">
      <c r="A1099" s="88"/>
      <c r="D1099" s="49"/>
      <c r="E1099" s="10"/>
      <c r="F1099" s="10"/>
      <c r="G1099" s="10"/>
      <c r="H1099" s="10"/>
    </row>
    <row r="1100" spans="1:8" s="21" customFormat="1" x14ac:dyDescent="0.25">
      <c r="A1100" s="88"/>
      <c r="D1100" s="49"/>
      <c r="E1100" s="10"/>
      <c r="F1100" s="10"/>
      <c r="G1100" s="10"/>
      <c r="H1100" s="10"/>
    </row>
    <row r="1101" spans="1:8" s="21" customFormat="1" x14ac:dyDescent="0.25">
      <c r="A1101" s="88"/>
      <c r="D1101" s="49"/>
      <c r="E1101" s="10"/>
      <c r="F1101" s="10"/>
      <c r="G1101" s="10"/>
      <c r="H1101" s="10"/>
    </row>
    <row r="1102" spans="1:8" s="21" customFormat="1" x14ac:dyDescent="0.25">
      <c r="A1102" s="88"/>
      <c r="D1102" s="49"/>
      <c r="E1102" s="10"/>
      <c r="F1102" s="10"/>
      <c r="G1102" s="10"/>
      <c r="H1102" s="10"/>
    </row>
    <row r="1103" spans="1:8" s="21" customFormat="1" x14ac:dyDescent="0.25">
      <c r="A1103" s="88"/>
      <c r="D1103" s="49"/>
      <c r="E1103" s="10"/>
      <c r="F1103" s="10"/>
      <c r="G1103" s="10"/>
      <c r="H1103" s="10"/>
    </row>
    <row r="1104" spans="1:8" s="21" customFormat="1" x14ac:dyDescent="0.25">
      <c r="A1104" s="88"/>
      <c r="D1104" s="49"/>
      <c r="E1104" s="10"/>
      <c r="F1104" s="10"/>
      <c r="G1104" s="10"/>
      <c r="H1104" s="10"/>
    </row>
    <row r="1105" spans="1:8" s="21" customFormat="1" x14ac:dyDescent="0.25">
      <c r="A1105" s="88"/>
      <c r="D1105" s="49"/>
      <c r="E1105" s="10"/>
      <c r="F1105" s="10"/>
      <c r="G1105" s="10"/>
      <c r="H1105" s="10"/>
    </row>
    <row r="1106" spans="1:8" s="21" customFormat="1" x14ac:dyDescent="0.25">
      <c r="A1106" s="88"/>
      <c r="D1106" s="49"/>
      <c r="E1106" s="10"/>
      <c r="F1106" s="10"/>
      <c r="G1106" s="10"/>
      <c r="H1106" s="10"/>
    </row>
    <row r="1107" spans="1:8" s="21" customFormat="1" x14ac:dyDescent="0.25">
      <c r="A1107" s="88"/>
      <c r="D1107" s="49"/>
      <c r="E1107" s="10"/>
      <c r="F1107" s="10"/>
      <c r="G1107" s="10"/>
      <c r="H1107" s="10"/>
    </row>
    <row r="1108" spans="1:8" s="21" customFormat="1" x14ac:dyDescent="0.25">
      <c r="A1108" s="88"/>
      <c r="D1108" s="49"/>
      <c r="E1108" s="10"/>
      <c r="F1108" s="10"/>
      <c r="G1108" s="10"/>
      <c r="H1108" s="10"/>
    </row>
    <row r="1109" spans="1:8" s="21" customFormat="1" x14ac:dyDescent="0.25">
      <c r="A1109" s="88"/>
      <c r="D1109" s="49"/>
      <c r="E1109" s="10"/>
      <c r="F1109" s="10"/>
      <c r="G1109" s="10"/>
      <c r="H1109" s="10"/>
    </row>
    <row r="1110" spans="1:8" s="21" customFormat="1" x14ac:dyDescent="0.25">
      <c r="A1110" s="88"/>
      <c r="D1110" s="49"/>
      <c r="E1110" s="10"/>
      <c r="F1110" s="10"/>
      <c r="G1110" s="10"/>
      <c r="H1110" s="10"/>
    </row>
    <row r="1111" spans="1:8" s="21" customFormat="1" x14ac:dyDescent="0.25">
      <c r="A1111" s="88"/>
      <c r="D1111" s="49"/>
      <c r="E1111" s="10"/>
      <c r="F1111" s="10"/>
      <c r="G1111" s="10"/>
      <c r="H1111" s="10"/>
    </row>
    <row r="1112" spans="1:8" s="21" customFormat="1" x14ac:dyDescent="0.25">
      <c r="A1112" s="88"/>
      <c r="D1112" s="49"/>
      <c r="E1112" s="10"/>
      <c r="F1112" s="10"/>
      <c r="G1112" s="10"/>
      <c r="H1112" s="10"/>
    </row>
    <row r="1113" spans="1:8" s="21" customFormat="1" x14ac:dyDescent="0.25">
      <c r="A1113" s="88"/>
      <c r="D1113" s="49"/>
      <c r="E1113" s="10"/>
      <c r="F1113" s="10"/>
      <c r="G1113" s="10"/>
      <c r="H1113" s="10"/>
    </row>
    <row r="1114" spans="1:8" s="21" customFormat="1" x14ac:dyDescent="0.25">
      <c r="A1114" s="88"/>
      <c r="D1114" s="49"/>
      <c r="E1114" s="10"/>
      <c r="F1114" s="10"/>
      <c r="G1114" s="10"/>
      <c r="H1114" s="10"/>
    </row>
    <row r="1115" spans="1:8" s="21" customFormat="1" x14ac:dyDescent="0.25">
      <c r="A1115" s="88"/>
      <c r="D1115" s="49"/>
      <c r="E1115" s="10"/>
      <c r="F1115" s="10"/>
      <c r="G1115" s="10"/>
      <c r="H1115" s="10"/>
    </row>
    <row r="1116" spans="1:8" s="21" customFormat="1" x14ac:dyDescent="0.25">
      <c r="A1116" s="88"/>
      <c r="D1116" s="49"/>
      <c r="E1116" s="10"/>
      <c r="F1116" s="10"/>
      <c r="G1116" s="10"/>
      <c r="H1116" s="10"/>
    </row>
    <row r="1117" spans="1:8" s="21" customFormat="1" x14ac:dyDescent="0.25">
      <c r="A1117" s="88"/>
      <c r="D1117" s="49"/>
      <c r="E1117" s="10"/>
      <c r="F1117" s="10"/>
      <c r="G1117" s="10"/>
      <c r="H1117" s="10"/>
    </row>
    <row r="1118" spans="1:8" s="21" customFormat="1" x14ac:dyDescent="0.25">
      <c r="A1118" s="88"/>
      <c r="D1118" s="49"/>
      <c r="E1118" s="10"/>
      <c r="F1118" s="10"/>
      <c r="G1118" s="10"/>
      <c r="H1118" s="10"/>
    </row>
    <row r="1119" spans="1:8" s="21" customFormat="1" x14ac:dyDescent="0.25">
      <c r="A1119" s="88"/>
      <c r="D1119" s="49"/>
      <c r="E1119" s="10"/>
      <c r="F1119" s="10"/>
      <c r="G1119" s="10"/>
      <c r="H1119" s="10"/>
    </row>
    <row r="1120" spans="1:8" s="21" customFormat="1" x14ac:dyDescent="0.25">
      <c r="A1120" s="88"/>
      <c r="D1120" s="49"/>
      <c r="E1120" s="10"/>
      <c r="F1120" s="10"/>
      <c r="G1120" s="10"/>
      <c r="H1120" s="10"/>
    </row>
    <row r="1121" spans="1:8" s="21" customFormat="1" x14ac:dyDescent="0.25">
      <c r="A1121" s="88"/>
      <c r="D1121" s="49"/>
      <c r="E1121" s="10"/>
      <c r="F1121" s="10"/>
      <c r="G1121" s="10"/>
      <c r="H1121" s="10"/>
    </row>
    <row r="1122" spans="1:8" s="21" customFormat="1" x14ac:dyDescent="0.25">
      <c r="A1122" s="88"/>
      <c r="D1122" s="49"/>
      <c r="E1122" s="10"/>
      <c r="F1122" s="10"/>
      <c r="G1122" s="10"/>
      <c r="H1122" s="10"/>
    </row>
    <row r="1123" spans="1:8" s="21" customFormat="1" x14ac:dyDescent="0.25">
      <c r="A1123" s="88"/>
      <c r="D1123" s="49"/>
      <c r="E1123" s="10"/>
      <c r="F1123" s="10"/>
      <c r="G1123" s="10"/>
      <c r="H1123" s="10"/>
    </row>
    <row r="1124" spans="1:8" s="21" customFormat="1" x14ac:dyDescent="0.25">
      <c r="A1124" s="88"/>
      <c r="D1124" s="49"/>
      <c r="E1124" s="10"/>
      <c r="F1124" s="10"/>
      <c r="G1124" s="10"/>
      <c r="H1124" s="10"/>
    </row>
    <row r="1125" spans="1:8" s="21" customFormat="1" x14ac:dyDescent="0.25">
      <c r="A1125" s="88"/>
      <c r="D1125" s="49"/>
      <c r="E1125" s="10"/>
      <c r="F1125" s="10"/>
      <c r="G1125" s="10"/>
      <c r="H1125" s="10"/>
    </row>
    <row r="1126" spans="1:8" s="21" customFormat="1" x14ac:dyDescent="0.25">
      <c r="A1126" s="88"/>
      <c r="D1126" s="49"/>
      <c r="E1126" s="10"/>
      <c r="F1126" s="10"/>
      <c r="G1126" s="10"/>
      <c r="H1126" s="10"/>
    </row>
    <row r="1127" spans="1:8" s="21" customFormat="1" x14ac:dyDescent="0.25">
      <c r="A1127" s="88"/>
      <c r="D1127" s="49"/>
      <c r="E1127" s="10"/>
      <c r="F1127" s="10"/>
      <c r="G1127" s="10"/>
      <c r="H1127" s="10"/>
    </row>
    <row r="1128" spans="1:8" s="21" customFormat="1" x14ac:dyDescent="0.25">
      <c r="A1128" s="88"/>
      <c r="D1128" s="49"/>
      <c r="E1128" s="10"/>
      <c r="F1128" s="10"/>
      <c r="G1128" s="10"/>
      <c r="H1128" s="10"/>
    </row>
    <row r="1129" spans="1:8" s="21" customFormat="1" x14ac:dyDescent="0.25">
      <c r="A1129" s="88"/>
      <c r="D1129" s="49"/>
      <c r="E1129" s="10"/>
      <c r="F1129" s="10"/>
      <c r="G1129" s="10"/>
      <c r="H1129" s="10"/>
    </row>
    <row r="1130" spans="1:8" s="21" customFormat="1" x14ac:dyDescent="0.25">
      <c r="A1130" s="88"/>
      <c r="D1130" s="49"/>
      <c r="E1130" s="10"/>
      <c r="F1130" s="10"/>
      <c r="G1130" s="10"/>
      <c r="H1130" s="10"/>
    </row>
    <row r="1131" spans="1:8" s="21" customFormat="1" x14ac:dyDescent="0.25">
      <c r="A1131" s="88"/>
      <c r="D1131" s="49"/>
      <c r="E1131" s="10"/>
      <c r="F1131" s="10"/>
      <c r="G1131" s="10"/>
      <c r="H1131" s="10"/>
    </row>
    <row r="1132" spans="1:8" s="21" customFormat="1" x14ac:dyDescent="0.25">
      <c r="A1132" s="88"/>
      <c r="D1132" s="49"/>
      <c r="E1132" s="10"/>
      <c r="F1132" s="10"/>
      <c r="G1132" s="10"/>
      <c r="H1132" s="10"/>
    </row>
    <row r="1133" spans="1:8" s="21" customFormat="1" x14ac:dyDescent="0.25">
      <c r="A1133" s="88"/>
      <c r="D1133" s="49"/>
      <c r="E1133" s="10"/>
      <c r="F1133" s="10"/>
      <c r="G1133" s="10"/>
      <c r="H1133" s="10"/>
    </row>
    <row r="1134" spans="1:8" s="21" customFormat="1" x14ac:dyDescent="0.25">
      <c r="A1134" s="88"/>
      <c r="D1134" s="49"/>
      <c r="E1134" s="10"/>
      <c r="F1134" s="10"/>
      <c r="G1134" s="10"/>
      <c r="H1134" s="10"/>
    </row>
    <row r="1135" spans="1:8" s="21" customFormat="1" x14ac:dyDescent="0.25">
      <c r="A1135" s="88"/>
      <c r="D1135" s="49"/>
      <c r="E1135" s="10"/>
      <c r="F1135" s="10"/>
      <c r="G1135" s="10"/>
      <c r="H1135" s="10"/>
    </row>
    <row r="1136" spans="1:8" s="21" customFormat="1" x14ac:dyDescent="0.25">
      <c r="A1136" s="88"/>
      <c r="D1136" s="49"/>
      <c r="E1136" s="10"/>
      <c r="F1136" s="10"/>
      <c r="G1136" s="10"/>
      <c r="H1136" s="10"/>
    </row>
    <row r="1137" spans="1:8" s="21" customFormat="1" x14ac:dyDescent="0.25">
      <c r="A1137" s="88"/>
      <c r="D1137" s="49"/>
      <c r="E1137" s="10"/>
      <c r="F1137" s="10"/>
      <c r="G1137" s="10"/>
      <c r="H1137" s="10"/>
    </row>
    <row r="1138" spans="1:8" s="21" customFormat="1" x14ac:dyDescent="0.25">
      <c r="A1138" s="88"/>
      <c r="D1138" s="49"/>
      <c r="E1138" s="10"/>
      <c r="F1138" s="10"/>
      <c r="G1138" s="10"/>
      <c r="H1138" s="10"/>
    </row>
    <row r="1139" spans="1:8" s="21" customFormat="1" x14ac:dyDescent="0.25">
      <c r="A1139" s="88"/>
      <c r="D1139" s="49"/>
      <c r="E1139" s="10"/>
      <c r="F1139" s="10"/>
      <c r="G1139" s="10"/>
      <c r="H1139" s="10"/>
    </row>
    <row r="1140" spans="1:8" s="21" customFormat="1" x14ac:dyDescent="0.25">
      <c r="A1140" s="88"/>
      <c r="D1140" s="49"/>
      <c r="E1140" s="10"/>
      <c r="F1140" s="10"/>
      <c r="G1140" s="10"/>
      <c r="H1140" s="10"/>
    </row>
    <row r="1141" spans="1:8" s="21" customFormat="1" x14ac:dyDescent="0.25">
      <c r="A1141" s="88"/>
      <c r="D1141" s="49"/>
      <c r="E1141" s="10"/>
      <c r="F1141" s="10"/>
      <c r="G1141" s="10"/>
      <c r="H1141" s="10"/>
    </row>
    <row r="1142" spans="1:8" s="21" customFormat="1" x14ac:dyDescent="0.25">
      <c r="A1142" s="88"/>
      <c r="D1142" s="49"/>
      <c r="E1142" s="10"/>
      <c r="F1142" s="10"/>
      <c r="G1142" s="10"/>
      <c r="H1142" s="10"/>
    </row>
    <row r="1143" spans="1:8" s="21" customFormat="1" x14ac:dyDescent="0.25">
      <c r="A1143" s="88"/>
      <c r="D1143" s="49"/>
      <c r="E1143" s="10"/>
      <c r="F1143" s="10"/>
      <c r="G1143" s="10"/>
      <c r="H1143" s="10"/>
    </row>
    <row r="1144" spans="1:8" s="21" customFormat="1" x14ac:dyDescent="0.25">
      <c r="A1144" s="88"/>
      <c r="D1144" s="49"/>
      <c r="E1144" s="10"/>
      <c r="F1144" s="10"/>
      <c r="G1144" s="10"/>
      <c r="H1144" s="10"/>
    </row>
    <row r="1145" spans="1:8" s="21" customFormat="1" x14ac:dyDescent="0.25">
      <c r="A1145" s="88"/>
      <c r="D1145" s="49"/>
      <c r="E1145" s="10"/>
      <c r="F1145" s="10"/>
      <c r="G1145" s="10"/>
      <c r="H1145" s="10"/>
    </row>
    <row r="1146" spans="1:8" s="21" customFormat="1" x14ac:dyDescent="0.25">
      <c r="A1146" s="88"/>
      <c r="D1146" s="49"/>
      <c r="E1146" s="10"/>
      <c r="F1146" s="10"/>
      <c r="G1146" s="10"/>
      <c r="H1146" s="10"/>
    </row>
    <row r="1147" spans="1:8" s="21" customFormat="1" x14ac:dyDescent="0.25">
      <c r="A1147" s="88"/>
      <c r="D1147" s="49"/>
      <c r="E1147" s="10"/>
      <c r="F1147" s="10"/>
      <c r="G1147" s="10"/>
      <c r="H1147" s="10"/>
    </row>
    <row r="1148" spans="1:8" s="21" customFormat="1" x14ac:dyDescent="0.25">
      <c r="A1148" s="88"/>
      <c r="D1148" s="49"/>
      <c r="E1148" s="10"/>
      <c r="F1148" s="10"/>
      <c r="G1148" s="10"/>
      <c r="H1148" s="10"/>
    </row>
    <row r="1149" spans="1:8" s="21" customFormat="1" x14ac:dyDescent="0.25">
      <c r="A1149" s="88"/>
      <c r="D1149" s="49"/>
      <c r="E1149" s="10"/>
      <c r="F1149" s="10"/>
      <c r="G1149" s="10"/>
      <c r="H1149" s="10"/>
    </row>
    <row r="1150" spans="1:8" s="21" customFormat="1" x14ac:dyDescent="0.25">
      <c r="A1150" s="88"/>
      <c r="D1150" s="49"/>
      <c r="E1150" s="10"/>
      <c r="F1150" s="10"/>
      <c r="G1150" s="10"/>
      <c r="H1150" s="10"/>
    </row>
    <row r="1151" spans="1:8" s="21" customFormat="1" x14ac:dyDescent="0.25">
      <c r="A1151" s="88"/>
      <c r="D1151" s="49"/>
      <c r="E1151" s="10"/>
      <c r="F1151" s="10"/>
      <c r="G1151" s="10"/>
      <c r="H1151" s="10"/>
    </row>
    <row r="1152" spans="1:8" s="21" customFormat="1" x14ac:dyDescent="0.25">
      <c r="A1152" s="88"/>
      <c r="D1152" s="49"/>
      <c r="E1152" s="10"/>
      <c r="F1152" s="10"/>
      <c r="G1152" s="10"/>
      <c r="H1152" s="10"/>
    </row>
    <row r="1153" spans="1:8" s="21" customFormat="1" x14ac:dyDescent="0.25">
      <c r="A1153" s="88"/>
      <c r="D1153" s="49"/>
      <c r="E1153" s="10"/>
      <c r="F1153" s="10"/>
      <c r="G1153" s="10"/>
      <c r="H1153" s="10"/>
    </row>
    <row r="1154" spans="1:8" s="21" customFormat="1" x14ac:dyDescent="0.25">
      <c r="A1154" s="88"/>
      <c r="D1154" s="49"/>
      <c r="E1154" s="10"/>
      <c r="F1154" s="10"/>
      <c r="G1154" s="10"/>
      <c r="H1154" s="10"/>
    </row>
    <row r="1155" spans="1:8" s="21" customFormat="1" x14ac:dyDescent="0.25">
      <c r="A1155" s="88"/>
      <c r="D1155" s="49"/>
      <c r="E1155" s="10"/>
      <c r="F1155" s="10"/>
      <c r="G1155" s="10"/>
      <c r="H1155" s="10"/>
    </row>
    <row r="1156" spans="1:8" s="21" customFormat="1" x14ac:dyDescent="0.25">
      <c r="A1156" s="88"/>
      <c r="D1156" s="49"/>
      <c r="E1156" s="10"/>
      <c r="F1156" s="10"/>
      <c r="G1156" s="10"/>
      <c r="H1156" s="10"/>
    </row>
    <row r="1157" spans="1:8" s="21" customFormat="1" x14ac:dyDescent="0.25">
      <c r="A1157" s="88"/>
      <c r="D1157" s="49"/>
      <c r="E1157" s="10"/>
      <c r="F1157" s="10"/>
      <c r="G1157" s="10"/>
      <c r="H1157" s="10"/>
    </row>
    <row r="1158" spans="1:8" s="21" customFormat="1" x14ac:dyDescent="0.25">
      <c r="A1158" s="88"/>
      <c r="D1158" s="49"/>
      <c r="E1158" s="10"/>
      <c r="F1158" s="10"/>
      <c r="G1158" s="10"/>
      <c r="H1158" s="10"/>
    </row>
    <row r="1159" spans="1:8" s="21" customFormat="1" x14ac:dyDescent="0.25">
      <c r="A1159" s="88"/>
      <c r="D1159" s="49"/>
      <c r="E1159" s="10"/>
      <c r="F1159" s="10"/>
      <c r="G1159" s="10"/>
      <c r="H1159" s="10"/>
    </row>
    <row r="1160" spans="1:8" s="21" customFormat="1" x14ac:dyDescent="0.25">
      <c r="A1160" s="88"/>
      <c r="D1160" s="49"/>
      <c r="E1160" s="10"/>
      <c r="F1160" s="10"/>
      <c r="G1160" s="10"/>
      <c r="H1160" s="10"/>
    </row>
    <row r="1161" spans="1:8" s="21" customFormat="1" x14ac:dyDescent="0.25">
      <c r="A1161" s="88"/>
      <c r="D1161" s="49"/>
      <c r="E1161" s="10"/>
      <c r="F1161" s="10"/>
      <c r="G1161" s="10"/>
      <c r="H1161" s="10"/>
    </row>
    <row r="1162" spans="1:8" s="21" customFormat="1" x14ac:dyDescent="0.25">
      <c r="A1162" s="88"/>
      <c r="D1162" s="49"/>
      <c r="E1162" s="10"/>
      <c r="F1162" s="10"/>
      <c r="G1162" s="10"/>
      <c r="H1162" s="10"/>
    </row>
    <row r="1163" spans="1:8" s="21" customFormat="1" x14ac:dyDescent="0.25">
      <c r="A1163" s="88"/>
      <c r="D1163" s="49"/>
      <c r="E1163" s="10"/>
      <c r="F1163" s="10"/>
      <c r="G1163" s="10"/>
      <c r="H1163" s="10"/>
    </row>
    <row r="1164" spans="1:8" s="21" customFormat="1" x14ac:dyDescent="0.25">
      <c r="A1164" s="88"/>
      <c r="D1164" s="49"/>
      <c r="E1164" s="10"/>
      <c r="F1164" s="10"/>
      <c r="G1164" s="10"/>
      <c r="H1164" s="10"/>
    </row>
    <row r="1165" spans="1:8" s="21" customFormat="1" x14ac:dyDescent="0.25">
      <c r="A1165" s="88"/>
      <c r="D1165" s="49"/>
      <c r="E1165" s="10"/>
      <c r="F1165" s="10"/>
      <c r="G1165" s="10"/>
      <c r="H1165" s="10"/>
    </row>
    <row r="1166" spans="1:8" s="21" customFormat="1" x14ac:dyDescent="0.25">
      <c r="A1166" s="88"/>
      <c r="D1166" s="49"/>
      <c r="E1166" s="10"/>
      <c r="F1166" s="10"/>
      <c r="G1166" s="10"/>
      <c r="H1166" s="10"/>
    </row>
    <row r="1167" spans="1:8" s="21" customFormat="1" x14ac:dyDescent="0.25">
      <c r="A1167" s="88"/>
      <c r="D1167" s="49"/>
      <c r="E1167" s="10"/>
      <c r="F1167" s="10"/>
      <c r="G1167" s="10"/>
      <c r="H1167" s="10"/>
    </row>
    <row r="1168" spans="1:8" s="21" customFormat="1" x14ac:dyDescent="0.25">
      <c r="A1168" s="88"/>
      <c r="D1168" s="49"/>
      <c r="E1168" s="10"/>
      <c r="F1168" s="10"/>
      <c r="G1168" s="10"/>
      <c r="H1168" s="10"/>
    </row>
    <row r="1169" spans="1:8" s="21" customFormat="1" x14ac:dyDescent="0.25">
      <c r="A1169" s="88"/>
      <c r="D1169" s="49"/>
      <c r="E1169" s="10"/>
      <c r="F1169" s="10"/>
      <c r="G1169" s="10"/>
      <c r="H1169" s="10"/>
    </row>
    <row r="1170" spans="1:8" s="21" customFormat="1" x14ac:dyDescent="0.25">
      <c r="A1170" s="88"/>
      <c r="D1170" s="49"/>
      <c r="E1170" s="10"/>
      <c r="F1170" s="10"/>
      <c r="G1170" s="10"/>
      <c r="H1170" s="10"/>
    </row>
    <row r="1171" spans="1:8" s="21" customFormat="1" x14ac:dyDescent="0.25">
      <c r="A1171" s="88"/>
      <c r="D1171" s="49"/>
      <c r="E1171" s="10"/>
      <c r="F1171" s="10"/>
      <c r="G1171" s="10"/>
      <c r="H1171" s="10"/>
    </row>
    <row r="1172" spans="1:8" s="21" customFormat="1" x14ac:dyDescent="0.25">
      <c r="A1172" s="88"/>
      <c r="D1172" s="49"/>
      <c r="E1172" s="10"/>
      <c r="F1172" s="10"/>
      <c r="G1172" s="10"/>
      <c r="H1172" s="10"/>
    </row>
    <row r="1173" spans="1:8" s="21" customFormat="1" x14ac:dyDescent="0.25">
      <c r="A1173" s="88"/>
      <c r="D1173" s="49"/>
      <c r="E1173" s="10"/>
      <c r="F1173" s="10"/>
      <c r="G1173" s="10"/>
      <c r="H1173" s="10"/>
    </row>
    <row r="1174" spans="1:8" s="21" customFormat="1" x14ac:dyDescent="0.25">
      <c r="A1174" s="88"/>
      <c r="D1174" s="49"/>
      <c r="E1174" s="10"/>
      <c r="F1174" s="10"/>
      <c r="G1174" s="10"/>
      <c r="H1174" s="10"/>
    </row>
    <row r="1175" spans="1:8" s="21" customFormat="1" x14ac:dyDescent="0.25">
      <c r="A1175" s="88"/>
      <c r="D1175" s="49"/>
      <c r="E1175" s="10"/>
      <c r="F1175" s="10"/>
      <c r="G1175" s="10"/>
      <c r="H1175" s="10"/>
    </row>
    <row r="1176" spans="1:8" s="21" customFormat="1" x14ac:dyDescent="0.25">
      <c r="A1176" s="88"/>
      <c r="D1176" s="49"/>
      <c r="E1176" s="10"/>
      <c r="F1176" s="10"/>
      <c r="G1176" s="10"/>
      <c r="H1176" s="10"/>
    </row>
    <row r="1177" spans="1:8" s="21" customFormat="1" x14ac:dyDescent="0.25">
      <c r="A1177" s="88"/>
      <c r="D1177" s="49"/>
      <c r="E1177" s="10"/>
      <c r="F1177" s="10"/>
      <c r="G1177" s="10"/>
      <c r="H1177" s="10"/>
    </row>
    <row r="1178" spans="1:8" s="21" customFormat="1" x14ac:dyDescent="0.25">
      <c r="A1178" s="88"/>
      <c r="D1178" s="49"/>
      <c r="E1178" s="10"/>
      <c r="F1178" s="10"/>
      <c r="G1178" s="10"/>
      <c r="H1178" s="10"/>
    </row>
    <row r="1179" spans="1:8" s="21" customFormat="1" x14ac:dyDescent="0.25">
      <c r="A1179" s="88"/>
      <c r="D1179" s="49"/>
      <c r="E1179" s="10"/>
      <c r="F1179" s="10"/>
      <c r="G1179" s="10"/>
      <c r="H1179" s="10"/>
    </row>
    <row r="1180" spans="1:8" s="21" customFormat="1" x14ac:dyDescent="0.25">
      <c r="A1180" s="88"/>
      <c r="D1180" s="49"/>
      <c r="E1180" s="10"/>
      <c r="F1180" s="10"/>
      <c r="G1180" s="10"/>
      <c r="H1180" s="10"/>
    </row>
    <row r="1181" spans="1:8" s="21" customFormat="1" x14ac:dyDescent="0.25">
      <c r="A1181" s="88"/>
      <c r="D1181" s="49"/>
      <c r="E1181" s="10"/>
      <c r="F1181" s="10"/>
      <c r="G1181" s="10"/>
      <c r="H1181" s="10"/>
    </row>
    <row r="1182" spans="1:8" s="21" customFormat="1" x14ac:dyDescent="0.25">
      <c r="A1182" s="88"/>
      <c r="D1182" s="49"/>
      <c r="E1182" s="10"/>
      <c r="F1182" s="10"/>
      <c r="G1182" s="10"/>
      <c r="H1182" s="10"/>
    </row>
    <row r="1183" spans="1:8" s="21" customFormat="1" x14ac:dyDescent="0.25">
      <c r="A1183" s="88"/>
      <c r="D1183" s="49"/>
      <c r="E1183" s="10"/>
      <c r="F1183" s="10"/>
      <c r="G1183" s="10"/>
      <c r="H1183" s="10"/>
    </row>
    <row r="1184" spans="1:8" s="21" customFormat="1" x14ac:dyDescent="0.25">
      <c r="A1184" s="88"/>
      <c r="D1184" s="49"/>
      <c r="E1184" s="10"/>
      <c r="F1184" s="10"/>
      <c r="G1184" s="10"/>
      <c r="H1184" s="10"/>
    </row>
    <row r="1185" spans="1:8" s="21" customFormat="1" x14ac:dyDescent="0.25">
      <c r="A1185" s="88"/>
      <c r="D1185" s="49"/>
      <c r="E1185" s="10"/>
      <c r="F1185" s="10"/>
      <c r="G1185" s="10"/>
      <c r="H1185" s="10"/>
    </row>
    <row r="1186" spans="1:8" s="21" customFormat="1" x14ac:dyDescent="0.25">
      <c r="A1186" s="88"/>
      <c r="D1186" s="49"/>
      <c r="E1186" s="10"/>
      <c r="F1186" s="10"/>
      <c r="G1186" s="10"/>
      <c r="H1186" s="10"/>
    </row>
    <row r="1187" spans="1:8" s="21" customFormat="1" x14ac:dyDescent="0.25">
      <c r="A1187" s="88"/>
      <c r="D1187" s="49"/>
      <c r="E1187" s="10"/>
      <c r="F1187" s="10"/>
      <c r="G1187" s="10"/>
      <c r="H1187" s="10"/>
    </row>
    <row r="1188" spans="1:8" s="21" customFormat="1" x14ac:dyDescent="0.25">
      <c r="A1188" s="88"/>
      <c r="D1188" s="49"/>
      <c r="E1188" s="10"/>
      <c r="F1188" s="10"/>
      <c r="G1188" s="10"/>
      <c r="H1188" s="10"/>
    </row>
    <row r="1189" spans="1:8" s="21" customFormat="1" x14ac:dyDescent="0.25">
      <c r="A1189" s="88"/>
      <c r="D1189" s="49"/>
      <c r="E1189" s="10"/>
      <c r="F1189" s="10"/>
      <c r="G1189" s="10"/>
      <c r="H1189" s="10"/>
    </row>
    <row r="1190" spans="1:8" s="21" customFormat="1" x14ac:dyDescent="0.25">
      <c r="A1190" s="88"/>
      <c r="D1190" s="49"/>
      <c r="E1190" s="10"/>
      <c r="F1190" s="10"/>
      <c r="G1190" s="10"/>
      <c r="H1190" s="10"/>
    </row>
    <row r="1191" spans="1:8" s="21" customFormat="1" x14ac:dyDescent="0.25">
      <c r="A1191" s="88"/>
      <c r="D1191" s="49"/>
      <c r="E1191" s="10"/>
      <c r="F1191" s="10"/>
      <c r="G1191" s="10"/>
      <c r="H1191" s="10"/>
    </row>
    <row r="1192" spans="1:8" s="21" customFormat="1" x14ac:dyDescent="0.25">
      <c r="A1192" s="88"/>
      <c r="D1192" s="49"/>
      <c r="E1192" s="10"/>
      <c r="F1192" s="10"/>
      <c r="G1192" s="10"/>
      <c r="H1192" s="10"/>
    </row>
    <row r="1193" spans="1:8" s="21" customFormat="1" x14ac:dyDescent="0.25">
      <c r="A1193" s="88"/>
      <c r="D1193" s="49"/>
      <c r="E1193" s="10"/>
      <c r="F1193" s="10"/>
      <c r="G1193" s="10"/>
      <c r="H1193" s="10"/>
    </row>
    <row r="1194" spans="1:8" s="21" customFormat="1" x14ac:dyDescent="0.25">
      <c r="A1194" s="88"/>
      <c r="D1194" s="49"/>
      <c r="E1194" s="10"/>
      <c r="F1194" s="10"/>
      <c r="G1194" s="10"/>
      <c r="H1194" s="10"/>
    </row>
    <row r="1195" spans="1:8" s="21" customFormat="1" x14ac:dyDescent="0.25">
      <c r="A1195" s="88"/>
      <c r="D1195" s="49"/>
      <c r="E1195" s="10"/>
      <c r="F1195" s="10"/>
      <c r="G1195" s="10"/>
      <c r="H1195" s="10"/>
    </row>
    <row r="1196" spans="1:8" s="21" customFormat="1" x14ac:dyDescent="0.25">
      <c r="A1196" s="88"/>
      <c r="D1196" s="49"/>
      <c r="E1196" s="10"/>
      <c r="F1196" s="10"/>
      <c r="G1196" s="10"/>
      <c r="H1196" s="10"/>
    </row>
    <row r="1197" spans="1:8" s="21" customFormat="1" x14ac:dyDescent="0.25">
      <c r="A1197" s="88"/>
      <c r="D1197" s="49"/>
      <c r="E1197" s="10"/>
      <c r="F1197" s="10"/>
      <c r="G1197" s="10"/>
      <c r="H1197" s="10"/>
    </row>
    <row r="1198" spans="1:8" s="21" customFormat="1" x14ac:dyDescent="0.25">
      <c r="A1198" s="88"/>
      <c r="D1198" s="49"/>
      <c r="E1198" s="10"/>
      <c r="F1198" s="10"/>
      <c r="G1198" s="10"/>
      <c r="H1198" s="10"/>
    </row>
    <row r="1199" spans="1:8" s="21" customFormat="1" x14ac:dyDescent="0.25">
      <c r="A1199" s="88"/>
      <c r="D1199" s="49"/>
      <c r="E1199" s="10"/>
      <c r="F1199" s="10"/>
      <c r="G1199" s="10"/>
      <c r="H1199" s="10"/>
    </row>
    <row r="1200" spans="1:8" s="21" customFormat="1" x14ac:dyDescent="0.25">
      <c r="A1200" s="88"/>
      <c r="D1200" s="49"/>
      <c r="E1200" s="10"/>
      <c r="F1200" s="10"/>
      <c r="G1200" s="10"/>
      <c r="H1200" s="10"/>
    </row>
    <row r="1201" spans="1:8" s="21" customFormat="1" x14ac:dyDescent="0.25">
      <c r="A1201" s="88"/>
      <c r="D1201" s="49"/>
      <c r="E1201" s="10"/>
      <c r="F1201" s="10"/>
      <c r="G1201" s="10"/>
      <c r="H1201" s="10"/>
    </row>
    <row r="1202" spans="1:8" s="21" customFormat="1" x14ac:dyDescent="0.25">
      <c r="A1202" s="88"/>
      <c r="D1202" s="49"/>
      <c r="E1202" s="10"/>
      <c r="F1202" s="10"/>
      <c r="G1202" s="10"/>
      <c r="H1202" s="10"/>
    </row>
    <row r="1203" spans="1:8" s="21" customFormat="1" x14ac:dyDescent="0.25">
      <c r="A1203" s="88"/>
      <c r="D1203" s="49"/>
      <c r="E1203" s="10"/>
      <c r="F1203" s="10"/>
      <c r="G1203" s="10"/>
      <c r="H1203" s="10"/>
    </row>
    <row r="1204" spans="1:8" s="21" customFormat="1" x14ac:dyDescent="0.25">
      <c r="A1204" s="88"/>
      <c r="D1204" s="49"/>
      <c r="E1204" s="10"/>
      <c r="F1204" s="10"/>
      <c r="G1204" s="10"/>
      <c r="H1204" s="10"/>
    </row>
    <row r="1205" spans="1:8" s="21" customFormat="1" x14ac:dyDescent="0.25">
      <c r="A1205" s="88"/>
      <c r="D1205" s="49"/>
      <c r="E1205" s="10"/>
      <c r="F1205" s="10"/>
      <c r="G1205" s="10"/>
      <c r="H1205" s="10"/>
    </row>
    <row r="1206" spans="1:8" s="21" customFormat="1" x14ac:dyDescent="0.25">
      <c r="A1206" s="88"/>
      <c r="D1206" s="49"/>
      <c r="E1206" s="10"/>
      <c r="F1206" s="10"/>
      <c r="G1206" s="10"/>
      <c r="H1206" s="10"/>
    </row>
    <row r="1207" spans="1:8" s="21" customFormat="1" x14ac:dyDescent="0.25">
      <c r="A1207" s="88"/>
      <c r="D1207" s="49"/>
      <c r="E1207" s="10"/>
      <c r="F1207" s="10"/>
      <c r="G1207" s="10"/>
      <c r="H1207" s="10"/>
    </row>
    <row r="1208" spans="1:8" s="21" customFormat="1" x14ac:dyDescent="0.25">
      <c r="A1208" s="88"/>
      <c r="D1208" s="49"/>
      <c r="E1208" s="10"/>
      <c r="F1208" s="10"/>
      <c r="G1208" s="10"/>
      <c r="H1208" s="10"/>
    </row>
    <row r="1209" spans="1:8" s="21" customFormat="1" x14ac:dyDescent="0.25">
      <c r="A1209" s="88"/>
      <c r="D1209" s="49"/>
      <c r="E1209" s="10"/>
      <c r="F1209" s="10"/>
      <c r="G1209" s="10"/>
      <c r="H1209" s="10"/>
    </row>
    <row r="1210" spans="1:8" s="21" customFormat="1" x14ac:dyDescent="0.25">
      <c r="A1210" s="88"/>
      <c r="D1210" s="49"/>
      <c r="E1210" s="10"/>
      <c r="F1210" s="10"/>
      <c r="G1210" s="10"/>
      <c r="H1210" s="10"/>
    </row>
    <row r="1211" spans="1:8" s="21" customFormat="1" x14ac:dyDescent="0.25">
      <c r="A1211" s="88"/>
      <c r="D1211" s="49"/>
      <c r="E1211" s="10"/>
      <c r="F1211" s="10"/>
      <c r="G1211" s="10"/>
      <c r="H1211" s="10"/>
    </row>
    <row r="1212" spans="1:8" s="21" customFormat="1" x14ac:dyDescent="0.25">
      <c r="A1212" s="88"/>
      <c r="D1212" s="49"/>
      <c r="E1212" s="10"/>
      <c r="F1212" s="10"/>
      <c r="G1212" s="10"/>
      <c r="H1212" s="10"/>
    </row>
    <row r="1213" spans="1:8" s="21" customFormat="1" x14ac:dyDescent="0.25">
      <c r="A1213" s="88"/>
      <c r="D1213" s="49"/>
      <c r="E1213" s="10"/>
      <c r="F1213" s="10"/>
      <c r="G1213" s="10"/>
      <c r="H1213" s="10"/>
    </row>
    <row r="1214" spans="1:8" s="21" customFormat="1" x14ac:dyDescent="0.25">
      <c r="A1214" s="88"/>
      <c r="D1214" s="49"/>
      <c r="E1214" s="10"/>
      <c r="F1214" s="10"/>
      <c r="G1214" s="10"/>
      <c r="H1214" s="10"/>
    </row>
    <row r="1215" spans="1:8" s="21" customFormat="1" x14ac:dyDescent="0.25">
      <c r="A1215" s="88"/>
      <c r="D1215" s="49"/>
      <c r="E1215" s="10"/>
      <c r="F1215" s="10"/>
      <c r="G1215" s="10"/>
      <c r="H1215" s="10"/>
    </row>
    <row r="1216" spans="1:8" s="21" customFormat="1" x14ac:dyDescent="0.25">
      <c r="A1216" s="88"/>
      <c r="D1216" s="49"/>
      <c r="E1216" s="10"/>
      <c r="F1216" s="10"/>
      <c r="G1216" s="10"/>
      <c r="H1216" s="10"/>
    </row>
    <row r="1217" spans="1:8" s="21" customFormat="1" x14ac:dyDescent="0.25">
      <c r="A1217" s="88"/>
      <c r="D1217" s="49"/>
      <c r="E1217" s="10"/>
      <c r="F1217" s="10"/>
      <c r="G1217" s="10"/>
      <c r="H1217" s="10"/>
    </row>
    <row r="1218" spans="1:8" s="21" customFormat="1" x14ac:dyDescent="0.25">
      <c r="A1218" s="88"/>
      <c r="D1218" s="49"/>
      <c r="E1218" s="10"/>
      <c r="F1218" s="10"/>
      <c r="G1218" s="10"/>
      <c r="H1218" s="10"/>
    </row>
    <row r="1219" spans="1:8" s="21" customFormat="1" x14ac:dyDescent="0.25">
      <c r="A1219" s="88"/>
      <c r="D1219" s="49"/>
      <c r="E1219" s="10"/>
      <c r="F1219" s="10"/>
      <c r="G1219" s="10"/>
      <c r="H1219" s="10"/>
    </row>
    <row r="1220" spans="1:8" s="21" customFormat="1" x14ac:dyDescent="0.25">
      <c r="A1220" s="88"/>
      <c r="D1220" s="49"/>
      <c r="E1220" s="10"/>
      <c r="F1220" s="10"/>
      <c r="G1220" s="10"/>
      <c r="H1220" s="10"/>
    </row>
    <row r="1221" spans="1:8" s="21" customFormat="1" x14ac:dyDescent="0.25">
      <c r="A1221" s="88"/>
      <c r="D1221" s="49"/>
      <c r="E1221" s="10"/>
      <c r="F1221" s="10"/>
      <c r="G1221" s="10"/>
      <c r="H1221" s="10"/>
    </row>
    <row r="1222" spans="1:8" s="21" customFormat="1" x14ac:dyDescent="0.25">
      <c r="A1222" s="88"/>
      <c r="D1222" s="49"/>
      <c r="E1222" s="10"/>
      <c r="F1222" s="10"/>
      <c r="G1222" s="10"/>
      <c r="H1222" s="10"/>
    </row>
    <row r="1223" spans="1:8" s="21" customFormat="1" x14ac:dyDescent="0.25">
      <c r="A1223" s="88"/>
      <c r="D1223" s="49"/>
      <c r="E1223" s="10"/>
      <c r="F1223" s="10"/>
      <c r="G1223" s="10"/>
      <c r="H1223" s="10"/>
    </row>
    <row r="1224" spans="1:8" s="21" customFormat="1" x14ac:dyDescent="0.25">
      <c r="A1224" s="88"/>
      <c r="D1224" s="49"/>
      <c r="E1224" s="10"/>
      <c r="F1224" s="10"/>
      <c r="G1224" s="10"/>
      <c r="H1224" s="10"/>
    </row>
    <row r="1225" spans="1:8" s="21" customFormat="1" x14ac:dyDescent="0.25">
      <c r="A1225" s="88"/>
      <c r="D1225" s="49"/>
      <c r="E1225" s="10"/>
      <c r="F1225" s="10"/>
      <c r="G1225" s="10"/>
      <c r="H1225" s="10"/>
    </row>
    <row r="1226" spans="1:8" s="21" customFormat="1" x14ac:dyDescent="0.25">
      <c r="A1226" s="88"/>
      <c r="D1226" s="49"/>
      <c r="E1226" s="10"/>
      <c r="F1226" s="10"/>
      <c r="G1226" s="10"/>
      <c r="H1226" s="10"/>
    </row>
    <row r="1227" spans="1:8" s="21" customFormat="1" x14ac:dyDescent="0.25">
      <c r="A1227" s="88"/>
      <c r="D1227" s="49"/>
      <c r="E1227" s="10"/>
      <c r="F1227" s="10"/>
      <c r="G1227" s="10"/>
      <c r="H1227" s="10"/>
    </row>
    <row r="1228" spans="1:8" s="21" customFormat="1" x14ac:dyDescent="0.25">
      <c r="A1228" s="88"/>
      <c r="D1228" s="49"/>
      <c r="E1228" s="10"/>
      <c r="F1228" s="10"/>
      <c r="G1228" s="10"/>
      <c r="H1228" s="10"/>
    </row>
    <row r="1229" spans="1:8" s="21" customFormat="1" x14ac:dyDescent="0.25">
      <c r="A1229" s="88"/>
      <c r="D1229" s="49"/>
      <c r="E1229" s="10"/>
      <c r="F1229" s="10"/>
      <c r="G1229" s="10"/>
      <c r="H1229" s="10"/>
    </row>
    <row r="1230" spans="1:8" s="21" customFormat="1" x14ac:dyDescent="0.25">
      <c r="A1230" s="88"/>
      <c r="D1230" s="49"/>
      <c r="E1230" s="10"/>
      <c r="F1230" s="10"/>
      <c r="G1230" s="10"/>
      <c r="H1230" s="10"/>
    </row>
    <row r="1231" spans="1:8" s="21" customFormat="1" x14ac:dyDescent="0.25">
      <c r="A1231" s="88"/>
      <c r="D1231" s="49"/>
      <c r="E1231" s="10"/>
      <c r="F1231" s="10"/>
      <c r="G1231" s="10"/>
      <c r="H1231" s="10"/>
    </row>
    <row r="1232" spans="1:8" s="21" customFormat="1" x14ac:dyDescent="0.25">
      <c r="A1232" s="88"/>
      <c r="D1232" s="49"/>
      <c r="E1232" s="10"/>
      <c r="F1232" s="10"/>
      <c r="G1232" s="10"/>
      <c r="H1232" s="10"/>
    </row>
    <row r="1233" spans="1:8" s="21" customFormat="1" x14ac:dyDescent="0.25">
      <c r="A1233" s="88"/>
      <c r="D1233" s="49"/>
      <c r="E1233" s="10"/>
      <c r="F1233" s="10"/>
      <c r="G1233" s="10"/>
      <c r="H1233" s="10"/>
    </row>
    <row r="1234" spans="1:8" s="21" customFormat="1" x14ac:dyDescent="0.25">
      <c r="A1234" s="88"/>
      <c r="D1234" s="49"/>
      <c r="E1234" s="10"/>
      <c r="F1234" s="10"/>
      <c r="G1234" s="10"/>
      <c r="H1234" s="10"/>
    </row>
    <row r="1235" spans="1:8" s="21" customFormat="1" x14ac:dyDescent="0.25">
      <c r="A1235" s="88"/>
      <c r="D1235" s="49"/>
      <c r="E1235" s="10"/>
      <c r="F1235" s="10"/>
      <c r="G1235" s="10"/>
      <c r="H1235" s="10"/>
    </row>
    <row r="1236" spans="1:8" s="21" customFormat="1" x14ac:dyDescent="0.25">
      <c r="A1236" s="88"/>
      <c r="D1236" s="49"/>
      <c r="E1236" s="10"/>
      <c r="F1236" s="10"/>
      <c r="G1236" s="10"/>
      <c r="H1236" s="10"/>
    </row>
    <row r="1237" spans="1:8" s="21" customFormat="1" x14ac:dyDescent="0.25">
      <c r="A1237" s="88"/>
      <c r="D1237" s="49"/>
      <c r="E1237" s="10"/>
      <c r="F1237" s="10"/>
      <c r="G1237" s="10"/>
      <c r="H1237" s="10"/>
    </row>
    <row r="1238" spans="1:8" s="21" customFormat="1" x14ac:dyDescent="0.25">
      <c r="A1238" s="88"/>
      <c r="D1238" s="49"/>
      <c r="E1238" s="10"/>
      <c r="F1238" s="10"/>
      <c r="G1238" s="10"/>
      <c r="H1238" s="10"/>
    </row>
    <row r="1239" spans="1:8" s="21" customFormat="1" x14ac:dyDescent="0.25">
      <c r="A1239" s="88"/>
      <c r="D1239" s="49"/>
      <c r="E1239" s="10"/>
      <c r="F1239" s="10"/>
      <c r="G1239" s="10"/>
      <c r="H1239" s="10"/>
    </row>
    <row r="1240" spans="1:8" s="21" customFormat="1" x14ac:dyDescent="0.25">
      <c r="A1240" s="88"/>
      <c r="D1240" s="49"/>
      <c r="E1240" s="10"/>
      <c r="F1240" s="10"/>
      <c r="G1240" s="10"/>
      <c r="H1240" s="10"/>
    </row>
    <row r="1241" spans="1:8" s="21" customFormat="1" x14ac:dyDescent="0.25">
      <c r="A1241" s="88"/>
      <c r="D1241" s="49"/>
      <c r="E1241" s="10"/>
      <c r="F1241" s="10"/>
      <c r="G1241" s="10"/>
      <c r="H1241" s="10"/>
    </row>
    <row r="1242" spans="1:8" s="21" customFormat="1" x14ac:dyDescent="0.25">
      <c r="A1242" s="88"/>
      <c r="D1242" s="49"/>
      <c r="E1242" s="10"/>
      <c r="F1242" s="10"/>
      <c r="G1242" s="10"/>
      <c r="H1242" s="10"/>
    </row>
    <row r="1243" spans="1:8" s="21" customFormat="1" x14ac:dyDescent="0.25">
      <c r="A1243" s="88"/>
      <c r="D1243" s="49"/>
      <c r="E1243" s="10"/>
      <c r="F1243" s="10"/>
      <c r="G1243" s="10"/>
      <c r="H1243" s="10"/>
    </row>
    <row r="1244" spans="1:8" s="21" customFormat="1" x14ac:dyDescent="0.25">
      <c r="A1244" s="88"/>
      <c r="D1244" s="49"/>
      <c r="E1244" s="10"/>
      <c r="F1244" s="10"/>
      <c r="G1244" s="10"/>
      <c r="H1244" s="10"/>
    </row>
    <row r="1245" spans="1:8" s="21" customFormat="1" x14ac:dyDescent="0.25">
      <c r="A1245" s="88"/>
      <c r="D1245" s="49"/>
      <c r="E1245" s="10"/>
      <c r="F1245" s="10"/>
      <c r="G1245" s="10"/>
      <c r="H1245" s="10"/>
    </row>
    <row r="1246" spans="1:8" s="21" customFormat="1" x14ac:dyDescent="0.25">
      <c r="A1246" s="88"/>
      <c r="D1246" s="49"/>
      <c r="E1246" s="10"/>
      <c r="F1246" s="10"/>
      <c r="G1246" s="10"/>
      <c r="H1246" s="10"/>
    </row>
    <row r="1247" spans="1:8" s="21" customFormat="1" x14ac:dyDescent="0.25">
      <c r="A1247" s="88"/>
      <c r="D1247" s="49"/>
      <c r="E1247" s="10"/>
      <c r="F1247" s="10"/>
      <c r="G1247" s="10"/>
      <c r="H1247" s="10"/>
    </row>
    <row r="1248" spans="1:8" s="21" customFormat="1" x14ac:dyDescent="0.25">
      <c r="A1248" s="88"/>
      <c r="D1248" s="49"/>
      <c r="E1248" s="10"/>
      <c r="F1248" s="10"/>
      <c r="G1248" s="10"/>
      <c r="H1248" s="10"/>
    </row>
    <row r="1249" spans="1:8" s="21" customFormat="1" x14ac:dyDescent="0.25">
      <c r="A1249" s="88"/>
      <c r="D1249" s="49"/>
      <c r="E1249" s="10"/>
      <c r="F1249" s="10"/>
      <c r="G1249" s="10"/>
      <c r="H1249" s="10"/>
    </row>
    <row r="1250" spans="1:8" s="21" customFormat="1" x14ac:dyDescent="0.25">
      <c r="A1250" s="88"/>
      <c r="D1250" s="49"/>
      <c r="E1250" s="10"/>
      <c r="F1250" s="10"/>
      <c r="G1250" s="10"/>
      <c r="H1250" s="10"/>
    </row>
    <row r="1251" spans="1:8" s="21" customFormat="1" x14ac:dyDescent="0.25">
      <c r="A1251" s="88"/>
      <c r="D1251" s="49"/>
      <c r="E1251" s="10"/>
      <c r="F1251" s="10"/>
      <c r="G1251" s="10"/>
      <c r="H1251" s="10"/>
    </row>
    <row r="1252" spans="1:8" s="21" customFormat="1" x14ac:dyDescent="0.25">
      <c r="A1252" s="88"/>
      <c r="D1252" s="49"/>
      <c r="E1252" s="10"/>
      <c r="F1252" s="10"/>
      <c r="G1252" s="10"/>
      <c r="H1252" s="10"/>
    </row>
    <row r="1253" spans="1:8" s="21" customFormat="1" x14ac:dyDescent="0.25">
      <c r="A1253" s="88"/>
      <c r="D1253" s="49"/>
      <c r="E1253" s="10"/>
      <c r="F1253" s="10"/>
      <c r="G1253" s="10"/>
      <c r="H1253" s="10"/>
    </row>
    <row r="1254" spans="1:8" s="21" customFormat="1" x14ac:dyDescent="0.25">
      <c r="A1254" s="88"/>
      <c r="D1254" s="49"/>
      <c r="E1254" s="10"/>
      <c r="F1254" s="10"/>
      <c r="G1254" s="10"/>
      <c r="H1254" s="10"/>
    </row>
    <row r="1255" spans="1:8" s="21" customFormat="1" x14ac:dyDescent="0.25">
      <c r="A1255" s="88"/>
      <c r="D1255" s="49"/>
      <c r="E1255" s="10"/>
      <c r="F1255" s="10"/>
      <c r="G1255" s="10"/>
      <c r="H1255" s="10"/>
    </row>
    <row r="1256" spans="1:8" s="21" customFormat="1" x14ac:dyDescent="0.25">
      <c r="A1256" s="88"/>
      <c r="D1256" s="49"/>
      <c r="E1256" s="10"/>
      <c r="F1256" s="10"/>
      <c r="G1256" s="10"/>
      <c r="H1256" s="10"/>
    </row>
    <row r="1257" spans="1:8" s="21" customFormat="1" x14ac:dyDescent="0.25">
      <c r="A1257" s="88"/>
      <c r="D1257" s="49"/>
      <c r="E1257" s="10"/>
      <c r="F1257" s="10"/>
      <c r="G1257" s="10"/>
      <c r="H1257" s="10"/>
    </row>
    <row r="1258" spans="1:8" s="21" customFormat="1" x14ac:dyDescent="0.25">
      <c r="A1258" s="88"/>
      <c r="D1258" s="49"/>
      <c r="E1258" s="10"/>
      <c r="F1258" s="10"/>
      <c r="G1258" s="10"/>
      <c r="H1258" s="10"/>
    </row>
    <row r="1259" spans="1:8" s="21" customFormat="1" x14ac:dyDescent="0.25">
      <c r="A1259" s="88"/>
      <c r="D1259" s="49"/>
      <c r="E1259" s="10"/>
      <c r="F1259" s="10"/>
      <c r="G1259" s="10"/>
      <c r="H1259" s="10"/>
    </row>
    <row r="1260" spans="1:8" s="21" customFormat="1" x14ac:dyDescent="0.25">
      <c r="A1260" s="88"/>
      <c r="D1260" s="49"/>
      <c r="E1260" s="10"/>
      <c r="F1260" s="10"/>
      <c r="G1260" s="10"/>
      <c r="H1260" s="10"/>
    </row>
    <row r="1261" spans="1:8" s="21" customFormat="1" x14ac:dyDescent="0.25">
      <c r="A1261" s="88"/>
      <c r="D1261" s="49"/>
      <c r="E1261" s="10"/>
      <c r="F1261" s="10"/>
      <c r="G1261" s="10"/>
      <c r="H1261" s="10"/>
    </row>
    <row r="1262" spans="1:8" s="21" customFormat="1" x14ac:dyDescent="0.25">
      <c r="A1262" s="88"/>
      <c r="D1262" s="49"/>
      <c r="E1262" s="10"/>
      <c r="F1262" s="10"/>
      <c r="G1262" s="10"/>
      <c r="H1262" s="10"/>
    </row>
    <row r="1263" spans="1:8" s="21" customFormat="1" x14ac:dyDescent="0.25">
      <c r="A1263" s="88"/>
      <c r="D1263" s="49"/>
      <c r="E1263" s="10"/>
      <c r="F1263" s="10"/>
      <c r="G1263" s="10"/>
      <c r="H1263" s="10"/>
    </row>
    <row r="1264" spans="1:8" s="21" customFormat="1" x14ac:dyDescent="0.25">
      <c r="A1264" s="88"/>
      <c r="D1264" s="49"/>
      <c r="E1264" s="10"/>
      <c r="F1264" s="10"/>
      <c r="G1264" s="10"/>
      <c r="H1264" s="10"/>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6145" r:id="rId3" name="Drop Down 1">
              <controlPr defaultSize="0" autoLine="0" autoPict="0">
                <anchor moveWithCells="1">
                  <from>
                    <xdr:col>5</xdr:col>
                    <xdr:colOff>333375</xdr:colOff>
                    <xdr:row>0</xdr:row>
                    <xdr:rowOff>219075</xdr:rowOff>
                  </from>
                  <to>
                    <xdr:col>7</xdr:col>
                    <xdr:colOff>66675</xdr:colOff>
                    <xdr:row>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Ratios</vt:lpstr>
      <vt:lpstr>Balance Sheet Econet</vt:lpstr>
      <vt:lpstr>Profit and Loss Econet</vt:lpstr>
      <vt:lpstr>Profit and Loss ok</vt:lpstr>
      <vt:lpstr>Balance Sheet ok</vt:lpstr>
      <vt:lpstr>Feb 2009 - Jul 2012</vt:lpstr>
      <vt:lpstr>Econet Feb 09 - Jun 12</vt:lpstr>
      <vt:lpstr>Comparison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Usain Bolt</dc:creator>
  <cp:lastModifiedBy>Monica Lewinski</cp:lastModifiedBy>
  <dcterms:created xsi:type="dcterms:W3CDTF">2012-08-22T20:10:15Z</dcterms:created>
  <dcterms:modified xsi:type="dcterms:W3CDTF">2012-08-23T10:35:33Z</dcterms:modified>
</cp:coreProperties>
</file>